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drawings/drawing3.xml" ContentType="application/vnd.openxmlformats-officedocument.drawingml.chartshapes+xml"/>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4.xml" ContentType="application/vnd.openxmlformats-officedocument.spreadsheetml.worksheet+xml"/>
  <Override PartName="/xl/charts/colors1.xml" ContentType="application/vnd.ms-office.chartcolorstyle+xml"/>
  <Override PartName="/xl/worksheets/sheet1.xml" ContentType="application/vnd.openxmlformats-officedocument.spreadsheetml.worksheet+xml"/>
  <Override PartName="/xl/charts/chart1.xml" ContentType="application/vnd.openxmlformats-officedocument.drawingml.chart+xml"/>
  <Override PartName="/xl/worksheets/sheet2.xml" ContentType="application/vnd.openxmlformats-officedocument.spreadsheetml.worksheet+xml"/>
  <Override PartName="/xl/drawings/drawing2.xml" ContentType="application/vnd.openxmlformats-officedocument.drawing+xml"/>
  <Override PartName="/xl/charts/style1.xml" ContentType="application/vnd.ms-office.chartstyle+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sara.reponen\Accenture\Töndevold, Anna B. - SITRA - CE models in Manufacturing\9.0 Follow-up\9.1 Handover package\2. Playbook and tools\2.2 Tools\2.2.3 Capabilities and Technologies\"/>
    </mc:Choice>
  </mc:AlternateContent>
  <bookViews>
    <workbookView xWindow="0" yWindow="0" windowWidth="22704" windowHeight="6108"/>
  </bookViews>
  <sheets>
    <sheet name="Introduction" sheetId="8" r:id="rId1"/>
    <sheet name="Technology assessment" sheetId="4" r:id="rId2"/>
    <sheet name="Technology values" sheetId="7" state="hidden" r:id="rId3"/>
    <sheet name="Values" sheetId="3" state="hidden" r:id="rId4"/>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7" l="1"/>
  <c r="E20" i="4"/>
  <c r="J13" i="7" l="1"/>
  <c r="F13" i="7"/>
  <c r="H13" i="7" s="1"/>
  <c r="E14" i="4" l="1"/>
  <c r="J11" i="7" l="1"/>
  <c r="J41" i="7"/>
  <c r="J39" i="7"/>
  <c r="J37" i="7"/>
  <c r="J35" i="7"/>
  <c r="J33" i="7"/>
  <c r="J31" i="7"/>
  <c r="J29" i="7"/>
  <c r="J27" i="7"/>
  <c r="J25" i="7"/>
  <c r="J23" i="7"/>
  <c r="J21" i="7"/>
  <c r="J19" i="7"/>
  <c r="J17" i="7"/>
  <c r="J15" i="7"/>
  <c r="J9" i="7"/>
  <c r="J7" i="7"/>
  <c r="J5" i="7"/>
  <c r="F11" i="7"/>
  <c r="F41" i="7"/>
  <c r="F39" i="7"/>
  <c r="F37" i="7"/>
  <c r="F35" i="7"/>
  <c r="F33" i="7"/>
  <c r="F31" i="7"/>
  <c r="F29" i="7"/>
  <c r="F27" i="7"/>
  <c r="F25" i="7"/>
  <c r="F23" i="7"/>
  <c r="F21" i="7"/>
  <c r="F19" i="7"/>
  <c r="F17" i="7"/>
  <c r="F15" i="7"/>
  <c r="F9" i="7"/>
  <c r="F7" i="7"/>
  <c r="F5" i="7"/>
  <c r="D11" i="7"/>
  <c r="D41" i="7"/>
  <c r="D39" i="7"/>
  <c r="D37" i="7"/>
  <c r="H37" i="7" s="1"/>
  <c r="D35" i="7"/>
  <c r="D33" i="7"/>
  <c r="D31" i="7"/>
  <c r="D29" i="7"/>
  <c r="H29" i="7" s="1"/>
  <c r="D27" i="7"/>
  <c r="D25" i="7"/>
  <c r="D23" i="7"/>
  <c r="D21" i="7"/>
  <c r="D19" i="7"/>
  <c r="D17" i="7"/>
  <c r="D15" i="7"/>
  <c r="D9" i="7"/>
  <c r="H9" i="7" s="1"/>
  <c r="D7" i="7"/>
  <c r="D5" i="7"/>
  <c r="H21" i="7" l="1"/>
  <c r="H11" i="7"/>
  <c r="H25" i="7"/>
  <c r="H17" i="7"/>
  <c r="H33" i="7"/>
  <c r="H41" i="7"/>
  <c r="H15" i="7"/>
  <c r="H23" i="7"/>
  <c r="H31" i="7"/>
  <c r="H39" i="7"/>
  <c r="H7" i="7"/>
  <c r="H19" i="7"/>
  <c r="H27" i="7"/>
  <c r="H35" i="7"/>
  <c r="H5" i="7"/>
  <c r="E18" i="4" l="1"/>
  <c r="E48" i="4"/>
  <c r="E46" i="4"/>
  <c r="E44" i="4"/>
  <c r="E42" i="4"/>
  <c r="E40" i="4"/>
  <c r="E38" i="4"/>
  <c r="E36" i="4"/>
  <c r="E34" i="4"/>
  <c r="E32" i="4"/>
  <c r="E30" i="4"/>
  <c r="E28" i="4"/>
  <c r="E26" i="4"/>
  <c r="E24" i="4"/>
  <c r="E22" i="4"/>
  <c r="E16" i="4"/>
  <c r="E12" i="4"/>
</calcChain>
</file>

<file path=xl/sharedStrings.xml><?xml version="1.0" encoding="utf-8"?>
<sst xmlns="http://schemas.openxmlformats.org/spreadsheetml/2006/main" count="111" uniqueCount="87">
  <si>
    <t>Current level of maturity</t>
  </si>
  <si>
    <t>Please select a circular business model</t>
  </si>
  <si>
    <t>Circular business model</t>
  </si>
  <si>
    <t>Circular Supply Chain</t>
  </si>
  <si>
    <t>Recovery &amp; Recycling</t>
  </si>
  <si>
    <t>Product as a Service</t>
  </si>
  <si>
    <t>Sharing Platform</t>
  </si>
  <si>
    <t>Product Life Extension</t>
  </si>
  <si>
    <t>Percentage</t>
  </si>
  <si>
    <t>Value</t>
  </si>
  <si>
    <t>Very low</t>
  </si>
  <si>
    <t>Low</t>
  </si>
  <si>
    <t>Medium</t>
  </si>
  <si>
    <t>High</t>
  </si>
  <si>
    <t>Very high</t>
  </si>
  <si>
    <t>Options</t>
  </si>
  <si>
    <t>Strategic importance</t>
  </si>
  <si>
    <t>Ease of implementation (X)</t>
  </si>
  <si>
    <t>Strategic importance (Y)</t>
  </si>
  <si>
    <t>Input required</t>
  </si>
  <si>
    <t>Not applicable</t>
  </si>
  <si>
    <t>Current  level of maturity</t>
  </si>
  <si>
    <t>Complexity to implement</t>
  </si>
  <si>
    <t>Level of existing resources and expertise</t>
  </si>
  <si>
    <t>Level of required system, process and cultural changes, and investments</t>
  </si>
  <si>
    <t>Ease of implementation =</t>
  </si>
  <si>
    <t>Strategic importance =</t>
  </si>
  <si>
    <t>DEFINITIONS</t>
  </si>
  <si>
    <t>LEGEND</t>
  </si>
  <si>
    <t>INSTRUCTIONS</t>
  </si>
  <si>
    <t>1. Select circular business model</t>
  </si>
  <si>
    <t>Technology</t>
  </si>
  <si>
    <t>Radio-frequency identification (RFID)</t>
  </si>
  <si>
    <t>3D Printing</t>
  </si>
  <si>
    <t>UV / IR / NIR / NMR Spectroscopy</t>
  </si>
  <si>
    <t>Scale-up</t>
  </si>
  <si>
    <t>Machine Learning</t>
  </si>
  <si>
    <t>Internet of Things &amp; Industrial Internet</t>
  </si>
  <si>
    <t>Augmented Reality / Virtual Reality</t>
  </si>
  <si>
    <t>Big data</t>
  </si>
  <si>
    <t>Machine Vision</t>
  </si>
  <si>
    <t>Maturing</t>
  </si>
  <si>
    <t>Conversational Systems</t>
  </si>
  <si>
    <t>Blockchain</t>
  </si>
  <si>
    <t>Robotics</t>
  </si>
  <si>
    <t>New materials</t>
  </si>
  <si>
    <t>Bio-based material</t>
  </si>
  <si>
    <t>Improving</t>
  </si>
  <si>
    <t>Artificial intelligence</t>
  </si>
  <si>
    <t>Nano-technology</t>
  </si>
  <si>
    <t>Energy harvesting</t>
  </si>
  <si>
    <t>Bio-Energy</t>
  </si>
  <si>
    <t>Emerging</t>
  </si>
  <si>
    <t>Digital Twin</t>
  </si>
  <si>
    <t>CIRCULAR TECHNOLOGY / DIGITAL MATURITY ASSESSMENT</t>
  </si>
  <si>
    <t>Digital</t>
  </si>
  <si>
    <t>Physical</t>
  </si>
  <si>
    <t>Biological</t>
  </si>
  <si>
    <t>Assess the relevant technologies with the given parameters.</t>
  </si>
  <si>
    <t>2. Assess the relevant technologies with given parameters</t>
  </si>
  <si>
    <r>
      <t xml:space="preserve">Note! Fill in the values only for the </t>
    </r>
    <r>
      <rPr>
        <i/>
        <u/>
        <sz val="10"/>
        <color theme="1"/>
        <rFont val="Arial"/>
        <family val="2"/>
      </rPr>
      <t>colored</t>
    </r>
    <r>
      <rPr>
        <i/>
        <sz val="10"/>
        <color theme="1"/>
        <rFont val="Arial"/>
        <family val="2"/>
      </rPr>
      <t xml:space="preserve"> technologies.</t>
    </r>
  </si>
  <si>
    <t>Introduction</t>
  </si>
  <si>
    <t>User instructions</t>
  </si>
  <si>
    <t>TECHNOLOGY PRIORITISATION</t>
  </si>
  <si>
    <t>Content overview</t>
  </si>
  <si>
    <t>Sheet</t>
  </si>
  <si>
    <t>Description</t>
  </si>
  <si>
    <t>Technology assessment</t>
  </si>
  <si>
    <t>Introduction of the tool purpose, content and key user instructions.</t>
  </si>
  <si>
    <t>Sheet for assessing organisational maturity in enabling technologies.</t>
  </si>
  <si>
    <t>1. Select circular business model in the drop-down.</t>
  </si>
  <si>
    <t>3. View prioritisation matrix.</t>
  </si>
  <si>
    <t>3. View technology prioritisation matrix.</t>
  </si>
  <si>
    <t>Extent to which the technology supports long-term or overall aims and 
provides strategic differentiation potential</t>
  </si>
  <si>
    <t>TECHNOLOGY MATURITY ASSESSMENT TOOL</t>
  </si>
  <si>
    <r>
      <rPr>
        <b/>
        <sz val="10"/>
        <color theme="1"/>
        <rFont val="Arial"/>
        <family val="2"/>
      </rPr>
      <t>Welcome to the technology maturity assessment tool of the Circular Economy for the Finnish Manufacturing Industry Programme!</t>
    </r>
    <r>
      <rPr>
        <sz val="10"/>
        <color theme="1"/>
        <rFont val="Arial"/>
        <family val="2"/>
      </rPr>
      <t xml:space="preserve">
The purpose of this tool is to support you in assessing the maturity of your organisation in technologies enabling circular economy business models and in prioritising them for development. 
</t>
    </r>
    <r>
      <rPr>
        <i/>
        <sz val="10"/>
        <color theme="1"/>
        <rFont val="Arial"/>
        <family val="2"/>
      </rPr>
      <t xml:space="preserve">Please note that </t>
    </r>
    <r>
      <rPr>
        <b/>
        <i/>
        <u/>
        <sz val="10"/>
        <color theme="1"/>
        <rFont val="Arial"/>
        <family val="2"/>
      </rPr>
      <t>the tool should be used only for one circular business model</t>
    </r>
    <r>
      <rPr>
        <i/>
        <sz val="10"/>
        <color theme="1"/>
        <rFont val="Arial"/>
        <family val="2"/>
      </rPr>
      <t>, meaning that you should create a separate copy of the Excel file for each business model you want to assess.</t>
    </r>
  </si>
  <si>
    <t>Secondary data</t>
  </si>
  <si>
    <t>2. Assess current level of maturity, complexity to implement and strategic importance for relevant technologies. (highlighted with color).</t>
  </si>
  <si>
    <t>ACTIVITIES TO CLOSE THE GAPS</t>
  </si>
  <si>
    <t>Activity</t>
  </si>
  <si>
    <t>Responsible function / person</t>
  </si>
  <si>
    <t>List activities needed to close internal technology gaps and define high-level responsibilities for each activity.</t>
  </si>
  <si>
    <t>4. List activities needed to close internal technology gaps and define high-level organisational responsibilities for each activity.</t>
  </si>
  <si>
    <t>Supporting materials</t>
  </si>
  <si>
    <t>Circular Economy Playbook - Chapter 4: Which technologies can support?</t>
  </si>
  <si>
    <t>Overview of 19 technologies enabling circular business models &amp; detailed technology descriptions</t>
  </si>
  <si>
    <t>Illustrative playbook pages - please refer to entire chapter for support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</si>
</sst>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b/>
      <sz val="12"/>
      <color theme="1"/>
      <name val="Arial"/>
      <family val="2"/>
    </font>
    <font>
      <i/>
      <sz val="10"/>
      <color theme="1"/>
      <name val="Arial"/>
      <family val="2"/>
    </font>
    <font>
      <i/>
      <u/>
      <sz val="10"/>
      <color theme="1"/>
      <name val="Arial"/>
      <family val="2"/>
    </font>
    <font>
      <b/>
      <sz val="10"/>
      <name val="Arial"/>
      <family val="2"/>
    </font>
    <font>
      <b/>
      <sz val="11"/>
      <color theme="1"/>
      <name val="Arial"/>
      <family val="2"/>
    </font>
    <font>
      <b/>
      <i/>
      <sz val="10"/>
      <color theme="1"/>
      <name val="Arial"/>
      <family val="2"/>
    </font>
    <font>
      <b/>
      <i/>
      <u/>
      <sz val="10"/>
      <color theme="1"/>
      <name val="Arial"/>
      <family val="2"/>
    </font>
  </fonts>
  <fills count="9">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2"/>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dotted">
        <color theme="0" tint="-0.34998626667073579"/>
      </bottom>
      <diagonal/>
    </border>
    <border>
      <left style="dotted">
        <color theme="2"/>
      </left>
      <right style="dotted">
        <color theme="2"/>
      </right>
      <top style="dotted">
        <color theme="2"/>
      </top>
      <bottom style="dotted">
        <color theme="2"/>
      </bottom>
      <diagonal/>
    </border>
  </borders>
  <cellStyleXfs count="2">
    <xf numFmtId="0" fontId="0" fillId="0" borderId="0"/>
    <xf numFmtId="9" fontId="1" fillId="0" borderId="0" applyFont="0" applyFill="0" applyBorder="0" applyAlignment="0" applyProtection="0"/>
  </cellStyleXfs>
  <cellXfs count="53">
    <xf numFmtId="0" fontId="0" fillId="0" borderId="0" xfId="0"/>
    <xf numFmtId="0" fontId="2" fillId="0" borderId="0" xfId="0" applyFont="1"/>
    <xf numFmtId="0" fontId="3" fillId="0" borderId="0" xfId="0" applyFont="1"/>
    <xf numFmtId="0" fontId="3" fillId="2" borderId="0" xfId="0" applyFont="1" applyFill="1"/>
    <xf numFmtId="0" fontId="3" fillId="0" borderId="0" xfId="0" applyFont="1" applyAlignment="1">
      <alignment horizontal="left"/>
    </xf>
    <xf numFmtId="0" fontId="3" fillId="5" borderId="0" xfId="0" applyFont="1" applyFill="1"/>
    <xf numFmtId="0" fontId="3" fillId="4" borderId="0" xfId="0" applyFont="1" applyFill="1"/>
    <xf numFmtId="0" fontId="3" fillId="0" borderId="1" xfId="0" applyFont="1" applyBorder="1"/>
    <xf numFmtId="0" fontId="3" fillId="0" borderId="2" xfId="0" applyFont="1" applyBorder="1"/>
    <xf numFmtId="0" fontId="3" fillId="0" borderId="3" xfId="0" applyFont="1" applyBorder="1"/>
    <xf numFmtId="0" fontId="3" fillId="0" borderId="4" xfId="0" applyFont="1" applyBorder="1"/>
    <xf numFmtId="0" fontId="3" fillId="0" borderId="0" xfId="0" applyFont="1" applyBorder="1"/>
    <xf numFmtId="0" fontId="4" fillId="0" borderId="0" xfId="0" applyFont="1" applyBorder="1"/>
    <xf numFmtId="0" fontId="3" fillId="0" borderId="5" xfId="0" applyFont="1" applyBorder="1"/>
    <xf numFmtId="0" fontId="5" fillId="0" borderId="0" xfId="0" applyFont="1" applyBorder="1"/>
    <xf numFmtId="0" fontId="2" fillId="0" borderId="0" xfId="0" applyFont="1" applyBorder="1"/>
    <xf numFmtId="0" fontId="3" fillId="2" borderId="0" xfId="0" applyFont="1" applyFill="1" applyBorder="1"/>
    <xf numFmtId="0" fontId="3" fillId="4" borderId="0" xfId="0" applyFont="1" applyFill="1" applyBorder="1"/>
    <xf numFmtId="0" fontId="3" fillId="3" borderId="0" xfId="0" applyFont="1" applyFill="1" applyBorder="1"/>
    <xf numFmtId="0" fontId="3" fillId="0" borderId="6" xfId="0" applyFont="1" applyBorder="1"/>
    <xf numFmtId="0" fontId="3" fillId="0" borderId="7" xfId="0" applyFont="1" applyBorder="1"/>
    <xf numFmtId="0" fontId="3" fillId="0" borderId="8" xfId="0" applyFont="1" applyBorder="1"/>
    <xf numFmtId="0" fontId="5" fillId="0" borderId="0" xfId="0" applyFont="1" applyBorder="1" applyAlignment="1">
      <alignment horizontal="left" indent="2"/>
    </xf>
    <xf numFmtId="0" fontId="3" fillId="8" borderId="0" xfId="0" applyFont="1" applyFill="1" applyBorder="1"/>
    <xf numFmtId="0" fontId="2" fillId="0" borderId="0" xfId="0" quotePrefix="1" applyFont="1" applyBorder="1" applyAlignment="1">
      <alignment horizontal="center"/>
    </xf>
    <xf numFmtId="0" fontId="5" fillId="0" borderId="0" xfId="0" applyFont="1" applyBorder="1" applyAlignment="1">
      <alignment horizontal="left"/>
    </xf>
    <xf numFmtId="0" fontId="2" fillId="0" borderId="0" xfId="0" applyFont="1" applyBorder="1" applyAlignment="1">
      <alignment horizontal="left" indent="2"/>
    </xf>
    <xf numFmtId="0" fontId="2" fillId="0" borderId="0" xfId="0" quotePrefix="1" applyFont="1" applyBorder="1" applyAlignment="1">
      <alignment horizontal="left" indent="2"/>
    </xf>
    <xf numFmtId="0" fontId="2" fillId="0" borderId="7" xfId="0" applyFont="1" applyBorder="1"/>
    <xf numFmtId="0" fontId="3" fillId="5" borderId="0" xfId="0" applyFont="1" applyFill="1" applyBorder="1"/>
    <xf numFmtId="0" fontId="3" fillId="6" borderId="0" xfId="0" applyFont="1" applyFill="1" applyBorder="1"/>
    <xf numFmtId="0" fontId="7" fillId="0" borderId="0" xfId="0" applyFont="1"/>
    <xf numFmtId="0" fontId="0" fillId="7" borderId="0" xfId="0" applyFill="1"/>
    <xf numFmtId="0" fontId="0" fillId="6" borderId="0" xfId="0" applyFill="1"/>
    <xf numFmtId="0" fontId="2" fillId="0" borderId="0" xfId="0" applyFont="1" applyAlignment="1">
      <alignment horizontal="left"/>
    </xf>
    <xf numFmtId="9" fontId="3" fillId="0" borderId="0" xfId="1" applyFont="1" applyAlignment="1">
      <alignment horizontal="left"/>
    </xf>
    <xf numFmtId="0" fontId="2" fillId="3" borderId="0" xfId="0" applyFont="1" applyFill="1" applyBorder="1" applyAlignment="1">
      <alignment horizontal="center" vertical="center" textRotation="90"/>
    </xf>
    <xf numFmtId="0" fontId="3" fillId="0" borderId="0" xfId="0" applyFont="1" applyBorder="1" applyAlignment="1">
      <alignment horizontal="left" indent="2"/>
    </xf>
    <xf numFmtId="0" fontId="8" fillId="0" borderId="0" xfId="0" applyFont="1"/>
    <xf numFmtId="0" fontId="5" fillId="0" borderId="0" xfId="0" applyFont="1"/>
    <xf numFmtId="0" fontId="9" fillId="0" borderId="7" xfId="0" applyFont="1" applyBorder="1"/>
    <xf numFmtId="0" fontId="0" fillId="0" borderId="7" xfId="0" applyFont="1" applyBorder="1"/>
    <xf numFmtId="0" fontId="2" fillId="8" borderId="0" xfId="0" applyFont="1" applyFill="1"/>
    <xf numFmtId="0" fontId="2" fillId="0" borderId="10" xfId="0" applyFont="1" applyBorder="1" applyProtection="1"/>
    <xf numFmtId="0" fontId="3" fillId="0" borderId="10" xfId="0" applyFont="1" applyBorder="1" applyProtection="1"/>
    <xf numFmtId="0" fontId="3" fillId="6" borderId="9" xfId="0" applyFont="1" applyFill="1" applyBorder="1" applyProtection="1">
      <protection locked="0"/>
    </xf>
    <xf numFmtId="0" fontId="3" fillId="6" borderId="0" xfId="0" applyFont="1" applyFill="1" applyBorder="1" applyProtection="1">
      <protection locked="0"/>
    </xf>
    <xf numFmtId="0" fontId="3" fillId="0" borderId="0" xfId="0" applyFont="1" applyBorder="1" applyProtection="1"/>
    <xf numFmtId="0" fontId="3" fillId="4" borderId="11" xfId="0" applyFont="1" applyFill="1" applyBorder="1" applyProtection="1">
      <protection locked="0"/>
    </xf>
    <xf numFmtId="0" fontId="3" fillId="8" borderId="0" xfId="0" applyFont="1" applyFill="1" applyAlignment="1">
      <alignment horizontal="left" wrapText="1"/>
    </xf>
    <xf numFmtId="0" fontId="2" fillId="8" borderId="0" xfId="0" applyFont="1" applyFill="1" applyBorder="1" applyAlignment="1">
      <alignment horizontal="center" vertical="center" textRotation="90"/>
    </xf>
    <xf numFmtId="0" fontId="5" fillId="0" borderId="0" xfId="0" applyFont="1" applyBorder="1" applyAlignment="1">
      <alignment horizontal="left" wrapText="1"/>
    </xf>
    <xf numFmtId="0" fontId="5" fillId="0" borderId="0" xfId="0" applyFont="1" applyBorder="1" applyAlignment="1">
      <alignment horizontal="left"/>
    </xf>
  </cellXfs>
  <cellStyles count="2">
    <cellStyle name="Normal" xfId="0" builtinId="0"/>
    <cellStyle name="Percent" xfId="1" builtinId="5"/>
  </cellStyles>
  <dxfs count="31">
    <dxf>
      <font>
        <b val="0"/>
        <i val="0"/>
        <strike val="0"/>
        <condense val="0"/>
        <extend val="0"/>
        <outline val="0"/>
        <shadow val="0"/>
        <u val="none"/>
        <vertAlign val="baseline"/>
        <sz val="10"/>
        <color theme="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alignment horizontal="left" vertical="bottom" textRotation="0" wrapText="0" indent="0" justifyLastLine="0" shrinkToFit="0" readingOrder="0"/>
    </dxf>
    <dxf>
      <font>
        <strike val="0"/>
        <outline val="0"/>
        <shadow val="0"/>
        <u val="none"/>
        <vertAlign val="baseline"/>
        <sz val="10"/>
        <color theme="1"/>
        <name val="Arial"/>
        <family val="2"/>
        <scheme val="none"/>
      </font>
      <alignment horizontal="left" vertical="bottom" textRotation="0" wrapText="0" indent="0" justifyLastLine="0" shrinkToFit="0" readingOrder="0"/>
    </dxf>
    <dxf>
      <font>
        <strike val="0"/>
        <outline val="0"/>
        <shadow val="0"/>
        <u val="none"/>
        <vertAlign val="baseline"/>
        <sz val="10"/>
        <color theme="1"/>
        <name val="Arial"/>
        <family val="2"/>
        <scheme val="none"/>
      </font>
      <alignment horizontal="left" vertical="bottom" textRotation="0" wrapText="0" indent="0" justifyLastLine="0" shrinkToFit="0" readingOrder="0"/>
    </dxf>
    <dxf>
      <font>
        <strike val="0"/>
        <outline val="0"/>
        <shadow val="0"/>
        <u val="none"/>
        <vertAlign val="baseline"/>
        <sz val="10"/>
        <color theme="1"/>
        <name val="Arial"/>
        <family val="2"/>
        <scheme val="none"/>
      </font>
      <alignment horizontal="left" vertical="bottom" textRotation="0" wrapText="0" indent="0" justifyLastLine="0" shrinkToFit="0" readingOrder="0"/>
    </dxf>
    <dxf>
      <font>
        <b/>
        <i val="0"/>
        <strike val="0"/>
        <condense val="0"/>
        <extend val="0"/>
        <outline val="0"/>
        <shadow val="0"/>
        <u val="none"/>
        <vertAlign val="baseline"/>
        <sz val="10"/>
        <color theme="1"/>
        <name val="Arial"/>
        <family val="2"/>
        <scheme val="none"/>
      </font>
      <alignment horizontal="left" vertical="bottom" textRotation="0" wrapText="0" indent="0" justifyLastLine="0" shrinkToFit="0" readingOrder="0"/>
    </dxf>
    <dxf>
      <font>
        <strike val="0"/>
        <outline val="0"/>
        <shadow val="0"/>
        <u val="none"/>
        <vertAlign val="baseline"/>
        <sz val="10"/>
        <color theme="1"/>
        <name val="Arial"/>
        <family val="2"/>
        <scheme val="none"/>
      </font>
      <alignment horizontal="left" vertical="bottom" textRotation="0" wrapText="0" indent="0" justifyLastLine="0" shrinkToFit="0" readingOrder="0"/>
    </dxf>
    <dxf>
      <font>
        <strike val="0"/>
        <outline val="0"/>
        <shadow val="0"/>
        <u val="none"/>
        <vertAlign val="baseline"/>
        <sz val="10"/>
        <color theme="1"/>
        <name val="Arial"/>
        <family val="2"/>
        <scheme val="none"/>
      </font>
      <alignment horizontal="left" vertical="bottom" textRotation="0" wrapText="0" indent="0" justifyLastLine="0" shrinkToFit="0" readingOrder="0"/>
    </dxf>
    <dxf>
      <font>
        <b/>
        <i val="0"/>
        <strike val="0"/>
        <condense val="0"/>
        <extend val="0"/>
        <outline val="0"/>
        <shadow val="0"/>
        <u val="none"/>
        <vertAlign val="baseline"/>
        <sz val="10"/>
        <color theme="1"/>
        <name val="Arial"/>
        <family val="2"/>
        <scheme val="none"/>
      </font>
      <alignment horizontal="left" vertical="bottom" textRotation="0" wrapText="0" indent="0" justifyLastLine="0" shrinkToFit="0" readingOrder="0"/>
    </dxf>
    <dxf>
      <font>
        <strike val="0"/>
        <outline val="0"/>
        <shadow val="0"/>
        <u val="none"/>
        <vertAlign val="baseline"/>
        <sz val="10"/>
        <color theme="1"/>
        <name val="Arial"/>
        <family val="2"/>
        <scheme val="none"/>
      </font>
      <alignment horizontal="left" vertical="bottom" textRotation="0" wrapText="0" indent="0" justifyLastLine="0" shrinkToFit="0" readingOrder="0"/>
    </dxf>
    <dxf>
      <font>
        <strike val="0"/>
        <outline val="0"/>
        <shadow val="0"/>
        <u val="none"/>
        <vertAlign val="baseline"/>
        <sz val="10"/>
        <color theme="1"/>
        <name val="Arial"/>
        <family val="2"/>
        <scheme val="none"/>
      </font>
      <alignment horizontal="left" vertical="bottom" textRotation="0" wrapText="0" indent="0" justifyLastLine="0" shrinkToFit="0" readingOrder="0"/>
    </dxf>
    <dxf>
      <font>
        <b/>
        <i val="0"/>
        <strike val="0"/>
        <condense val="0"/>
        <extend val="0"/>
        <outline val="0"/>
        <shadow val="0"/>
        <u val="none"/>
        <vertAlign val="baseline"/>
        <sz val="10"/>
        <color theme="1"/>
        <name val="Arial"/>
        <family val="2"/>
        <scheme val="none"/>
      </font>
      <alignment horizontal="left" vertical="bottom" textRotation="0" wrapText="0" indent="0" justifyLastLine="0" shrinkToFit="0" readingOrder="0"/>
    </dxf>
    <dxf>
      <font>
        <color theme="6"/>
      </font>
      <fill>
        <patternFill>
          <bgColor theme="2"/>
        </patternFill>
      </fill>
    </dxf>
    <dxf>
      <font>
        <color theme="6"/>
      </font>
      <fill>
        <patternFill>
          <bgColor theme="2"/>
        </patternFill>
      </fill>
    </dxf>
    <dxf>
      <font>
        <color theme="6"/>
      </font>
      <fill>
        <patternFill>
          <bgColor theme="2"/>
        </patternFill>
      </fill>
    </dxf>
    <dxf>
      <font>
        <color theme="6"/>
      </font>
      <fill>
        <patternFill>
          <bgColor theme="2"/>
        </patternFill>
      </fill>
    </dxf>
    <dxf>
      <font>
        <color theme="6"/>
      </font>
      <fill>
        <patternFill>
          <fgColor auto="1"/>
          <bgColor theme="2"/>
        </patternFill>
      </fill>
    </dxf>
    <dxf>
      <font>
        <color theme="6"/>
      </font>
      <fill>
        <patternFill>
          <bgColor theme="2"/>
        </patternFill>
      </fill>
    </dxf>
    <dxf>
      <font>
        <color theme="6"/>
      </font>
      <fill>
        <patternFill>
          <bgColor theme="2"/>
        </patternFill>
      </fill>
    </dxf>
    <dxf>
      <font>
        <color theme="6"/>
      </font>
      <fill>
        <patternFill>
          <bgColor theme="2"/>
        </patternFill>
      </fill>
    </dxf>
    <dxf>
      <font>
        <color theme="6"/>
      </font>
      <fill>
        <patternFill>
          <bgColor theme="2"/>
        </patternFill>
      </fill>
    </dxf>
    <dxf>
      <font>
        <color theme="6"/>
      </font>
      <fill>
        <patternFill>
          <bgColor theme="2"/>
        </patternFill>
      </fill>
    </dxf>
    <dxf>
      <font>
        <color theme="6"/>
      </font>
      <fill>
        <patternFill>
          <bgColor theme="2"/>
        </patternFill>
      </fill>
    </dxf>
    <dxf>
      <font>
        <color theme="6"/>
      </font>
      <fill>
        <patternFill>
          <bgColor theme="2"/>
        </patternFill>
      </fill>
    </dxf>
    <dxf>
      <font>
        <color theme="6"/>
      </font>
      <fill>
        <patternFill>
          <bgColor theme="2"/>
        </patternFill>
      </fill>
    </dxf>
    <dxf>
      <font>
        <color theme="6"/>
      </font>
      <fill>
        <patternFill>
          <bgColor theme="2"/>
        </patternFill>
      </fill>
    </dxf>
    <dxf>
      <font>
        <color theme="6"/>
      </font>
      <fill>
        <patternFill>
          <bgColor theme="2"/>
        </patternFill>
      </fill>
    </dxf>
    <dxf>
      <font>
        <color theme="6"/>
      </font>
      <fill>
        <patternFill>
          <bgColor theme="2"/>
        </patternFill>
      </fill>
    </dxf>
    <dxf>
      <font>
        <color theme="6"/>
      </font>
      <fill>
        <patternFill>
          <bgColor theme="2"/>
        </patternFill>
      </fill>
    </dxf>
    <dxf>
      <font>
        <color theme="6"/>
      </font>
      <fill>
        <patternFill>
          <bgColor theme="2"/>
        </patternFill>
      </fill>
    </dxf>
    <dxf>
      <font>
        <color theme="6"/>
      </font>
      <fill>
        <patternFill>
          <bgColor them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664638941792925E-2"/>
          <c:y val="8.1357087001292974E-2"/>
          <c:w val="0.54326278935349692"/>
          <c:h val="0.85227123158277784"/>
        </c:manualLayout>
      </c:layout>
      <c:scatterChart>
        <c:scatterStyle val="lineMarker"/>
        <c:varyColors val="0"/>
        <c:ser>
          <c:idx val="0"/>
          <c:order val="0"/>
          <c:tx>
            <c:strRef>
              <c:f>'Technology assessment'!$F$12</c:f>
              <c:strCache>
                <c:ptCount val="1"/>
                <c:pt idx="0">
                  <c:v>Radio-frequency identification (RFID)</c:v>
                </c:pt>
              </c:strCache>
            </c:strRef>
          </c:tx>
          <c:spPr>
            <a:ln w="25400" cap="rnd">
              <a:noFill/>
              <a:round/>
            </a:ln>
            <a:effectLst/>
          </c:spPr>
          <c:marker>
            <c:symbol val="circle"/>
            <c:size val="5"/>
            <c:spPr>
              <a:solidFill>
                <a:schemeClr val="accent1"/>
              </a:solidFill>
              <a:ln w="9525">
                <a:solidFill>
                  <a:schemeClr val="accent1"/>
                </a:solidFill>
              </a:ln>
              <a:effectLst/>
            </c:spPr>
          </c:marker>
          <c:xVal>
            <c:numRef>
              <c:f>'Technology values'!$H$5</c:f>
              <c:numCache>
                <c:formatCode>General</c:formatCode>
                <c:ptCount val="1"/>
                <c:pt idx="0">
                  <c:v>0</c:v>
                </c:pt>
              </c:numCache>
            </c:numRef>
          </c:xVal>
          <c:yVal>
            <c:numRef>
              <c:f>'Technology values'!$J$5</c:f>
              <c:numCache>
                <c:formatCode>General</c:formatCode>
                <c:ptCount val="1"/>
                <c:pt idx="0">
                  <c:v>0</c:v>
                </c:pt>
              </c:numCache>
            </c:numRef>
          </c:yVal>
          <c:smooth val="0"/>
          <c:extLst>
            <c:ext xmlns:c16="http://schemas.microsoft.com/office/drawing/2014/chart" uri="{C3380CC4-5D6E-409C-BE32-E72D297353CC}">
              <c16:uniqueId val="{00000000-BA2B-403D-B856-E571062308BB}"/>
            </c:ext>
          </c:extLst>
        </c:ser>
        <c:ser>
          <c:idx val="1"/>
          <c:order val="1"/>
          <c:tx>
            <c:strRef>
              <c:f>'Technology assessment'!$F$14</c:f>
              <c:strCache>
                <c:ptCount val="1"/>
                <c:pt idx="0">
                  <c:v>3D Printing</c:v>
                </c:pt>
              </c:strCache>
            </c:strRef>
          </c:tx>
          <c:spPr>
            <a:ln w="25400" cap="rnd">
              <a:noFill/>
              <a:round/>
            </a:ln>
            <a:effectLst/>
          </c:spPr>
          <c:marker>
            <c:symbol val="circle"/>
            <c:size val="5"/>
            <c:spPr>
              <a:solidFill>
                <a:schemeClr val="accent2"/>
              </a:solidFill>
              <a:ln w="9525">
                <a:solidFill>
                  <a:schemeClr val="accent2"/>
                </a:solidFill>
              </a:ln>
              <a:effectLst/>
            </c:spPr>
          </c:marker>
          <c:xVal>
            <c:numRef>
              <c:f>'Technology values'!$H$7</c:f>
              <c:numCache>
                <c:formatCode>General</c:formatCode>
                <c:ptCount val="1"/>
                <c:pt idx="0">
                  <c:v>0</c:v>
                </c:pt>
              </c:numCache>
            </c:numRef>
          </c:xVal>
          <c:yVal>
            <c:numRef>
              <c:f>'Technology values'!$J$7</c:f>
              <c:numCache>
                <c:formatCode>General</c:formatCode>
                <c:ptCount val="1"/>
                <c:pt idx="0">
                  <c:v>0</c:v>
                </c:pt>
              </c:numCache>
            </c:numRef>
          </c:yVal>
          <c:smooth val="0"/>
          <c:extLst>
            <c:ext xmlns:c16="http://schemas.microsoft.com/office/drawing/2014/chart" uri="{C3380CC4-5D6E-409C-BE32-E72D297353CC}">
              <c16:uniqueId val="{00000001-BA2B-403D-B856-E571062308BB}"/>
            </c:ext>
          </c:extLst>
        </c:ser>
        <c:ser>
          <c:idx val="2"/>
          <c:order val="2"/>
          <c:tx>
            <c:strRef>
              <c:f>'Technology assessment'!$F$16</c:f>
              <c:strCache>
                <c:ptCount val="1"/>
                <c:pt idx="0">
                  <c:v>UV / IR / NIR / NMR Spectroscopy</c:v>
                </c:pt>
              </c:strCache>
            </c:strRef>
          </c:tx>
          <c:spPr>
            <a:ln w="25400" cap="rnd">
              <a:noFill/>
              <a:round/>
            </a:ln>
            <a:effectLst/>
          </c:spPr>
          <c:marker>
            <c:symbol val="circle"/>
            <c:size val="5"/>
            <c:spPr>
              <a:solidFill>
                <a:schemeClr val="accent3"/>
              </a:solidFill>
              <a:ln w="9525">
                <a:solidFill>
                  <a:schemeClr val="accent3"/>
                </a:solidFill>
              </a:ln>
              <a:effectLst/>
            </c:spPr>
          </c:marker>
          <c:xVal>
            <c:numRef>
              <c:f>'Technology values'!$H$9</c:f>
              <c:numCache>
                <c:formatCode>General</c:formatCode>
                <c:ptCount val="1"/>
                <c:pt idx="0">
                  <c:v>0</c:v>
                </c:pt>
              </c:numCache>
            </c:numRef>
          </c:xVal>
          <c:yVal>
            <c:numRef>
              <c:f>'Technology values'!$J$9</c:f>
              <c:numCache>
                <c:formatCode>General</c:formatCode>
                <c:ptCount val="1"/>
                <c:pt idx="0">
                  <c:v>0</c:v>
                </c:pt>
              </c:numCache>
            </c:numRef>
          </c:yVal>
          <c:smooth val="0"/>
          <c:extLst>
            <c:ext xmlns:c16="http://schemas.microsoft.com/office/drawing/2014/chart" uri="{C3380CC4-5D6E-409C-BE32-E72D297353CC}">
              <c16:uniqueId val="{00000002-BA2B-403D-B856-E571062308BB}"/>
            </c:ext>
          </c:extLst>
        </c:ser>
        <c:ser>
          <c:idx val="3"/>
          <c:order val="3"/>
          <c:tx>
            <c:strRef>
              <c:f>'Technology assessment'!$F$22</c:f>
              <c:strCache>
                <c:ptCount val="1"/>
                <c:pt idx="0">
                  <c:v>Machine Learning</c:v>
                </c:pt>
              </c:strCache>
            </c:strRef>
          </c:tx>
          <c:spPr>
            <a:ln w="25400" cap="rnd">
              <a:noFill/>
              <a:round/>
            </a:ln>
            <a:effectLst/>
          </c:spPr>
          <c:marker>
            <c:symbol val="circle"/>
            <c:size val="5"/>
            <c:spPr>
              <a:solidFill>
                <a:schemeClr val="accent4"/>
              </a:solidFill>
              <a:ln w="9525">
                <a:solidFill>
                  <a:schemeClr val="accent4"/>
                </a:solidFill>
              </a:ln>
              <a:effectLst/>
            </c:spPr>
          </c:marker>
          <c:xVal>
            <c:numRef>
              <c:f>'Technology values'!$H$15</c:f>
              <c:numCache>
                <c:formatCode>General</c:formatCode>
                <c:ptCount val="1"/>
                <c:pt idx="0">
                  <c:v>0</c:v>
                </c:pt>
              </c:numCache>
            </c:numRef>
          </c:xVal>
          <c:yVal>
            <c:numRef>
              <c:f>'Technology values'!$J$15</c:f>
              <c:numCache>
                <c:formatCode>General</c:formatCode>
                <c:ptCount val="1"/>
                <c:pt idx="0">
                  <c:v>0</c:v>
                </c:pt>
              </c:numCache>
            </c:numRef>
          </c:yVal>
          <c:smooth val="0"/>
          <c:extLst>
            <c:ext xmlns:c16="http://schemas.microsoft.com/office/drawing/2014/chart" uri="{C3380CC4-5D6E-409C-BE32-E72D297353CC}">
              <c16:uniqueId val="{00000003-BA2B-403D-B856-E571062308BB}"/>
            </c:ext>
          </c:extLst>
        </c:ser>
        <c:ser>
          <c:idx val="4"/>
          <c:order val="4"/>
          <c:tx>
            <c:strRef>
              <c:f>'Technology assessment'!$F$24</c:f>
              <c:strCache>
                <c:ptCount val="1"/>
                <c:pt idx="0">
                  <c:v>Internet of Things &amp; Industrial Internet</c:v>
                </c:pt>
              </c:strCache>
            </c:strRef>
          </c:tx>
          <c:spPr>
            <a:ln w="25400" cap="rnd">
              <a:noFill/>
              <a:round/>
            </a:ln>
            <a:effectLst/>
          </c:spPr>
          <c:marker>
            <c:symbol val="circle"/>
            <c:size val="5"/>
            <c:spPr>
              <a:solidFill>
                <a:schemeClr val="accent5"/>
              </a:solidFill>
              <a:ln w="9525">
                <a:solidFill>
                  <a:schemeClr val="accent5"/>
                </a:solidFill>
              </a:ln>
              <a:effectLst/>
            </c:spPr>
          </c:marker>
          <c:xVal>
            <c:numRef>
              <c:f>'Technology values'!$H$17</c:f>
              <c:numCache>
                <c:formatCode>General</c:formatCode>
                <c:ptCount val="1"/>
                <c:pt idx="0">
                  <c:v>0</c:v>
                </c:pt>
              </c:numCache>
            </c:numRef>
          </c:xVal>
          <c:yVal>
            <c:numRef>
              <c:f>'Technology values'!$J$17</c:f>
              <c:numCache>
                <c:formatCode>General</c:formatCode>
                <c:ptCount val="1"/>
                <c:pt idx="0">
                  <c:v>0</c:v>
                </c:pt>
              </c:numCache>
            </c:numRef>
          </c:yVal>
          <c:smooth val="0"/>
          <c:extLst>
            <c:ext xmlns:c16="http://schemas.microsoft.com/office/drawing/2014/chart" uri="{C3380CC4-5D6E-409C-BE32-E72D297353CC}">
              <c16:uniqueId val="{00000004-BA2B-403D-B856-E571062308BB}"/>
            </c:ext>
          </c:extLst>
        </c:ser>
        <c:ser>
          <c:idx val="5"/>
          <c:order val="5"/>
          <c:tx>
            <c:strRef>
              <c:f>'Technology assessment'!$F$26</c:f>
              <c:strCache>
                <c:ptCount val="1"/>
                <c:pt idx="0">
                  <c:v>Augmented Reality / Virtual Reality</c:v>
                </c:pt>
              </c:strCache>
            </c:strRef>
          </c:tx>
          <c:spPr>
            <a:ln w="25400" cap="rnd">
              <a:noFill/>
              <a:round/>
            </a:ln>
            <a:effectLst/>
          </c:spPr>
          <c:marker>
            <c:symbol val="circle"/>
            <c:size val="5"/>
            <c:spPr>
              <a:solidFill>
                <a:schemeClr val="accent6"/>
              </a:solidFill>
              <a:ln w="9525">
                <a:solidFill>
                  <a:schemeClr val="accent6"/>
                </a:solidFill>
              </a:ln>
              <a:effectLst/>
            </c:spPr>
          </c:marker>
          <c:xVal>
            <c:numRef>
              <c:f>'Technology values'!$H$19</c:f>
              <c:numCache>
                <c:formatCode>General</c:formatCode>
                <c:ptCount val="1"/>
                <c:pt idx="0">
                  <c:v>0</c:v>
                </c:pt>
              </c:numCache>
            </c:numRef>
          </c:xVal>
          <c:yVal>
            <c:numRef>
              <c:f>'Technology values'!$J$19</c:f>
              <c:numCache>
                <c:formatCode>General</c:formatCode>
                <c:ptCount val="1"/>
                <c:pt idx="0">
                  <c:v>0</c:v>
                </c:pt>
              </c:numCache>
            </c:numRef>
          </c:yVal>
          <c:smooth val="0"/>
          <c:extLst>
            <c:ext xmlns:c16="http://schemas.microsoft.com/office/drawing/2014/chart" uri="{C3380CC4-5D6E-409C-BE32-E72D297353CC}">
              <c16:uniqueId val="{00000005-BA2B-403D-B856-E571062308BB}"/>
            </c:ext>
          </c:extLst>
        </c:ser>
        <c:ser>
          <c:idx val="6"/>
          <c:order val="6"/>
          <c:tx>
            <c:strRef>
              <c:f>'Technology assessment'!$F$28</c:f>
              <c:strCache>
                <c:ptCount val="1"/>
                <c:pt idx="0">
                  <c:v>Big data</c:v>
                </c:pt>
              </c:strCache>
            </c:strRef>
          </c:tx>
          <c:spPr>
            <a:ln w="25400" cap="rnd">
              <a:noFill/>
              <a:round/>
            </a:ln>
            <a:effectLst/>
          </c:spPr>
          <c:marker>
            <c:symbol val="circle"/>
            <c:size val="5"/>
            <c:spPr>
              <a:solidFill>
                <a:schemeClr val="accent1">
                  <a:lumMod val="60000"/>
                </a:schemeClr>
              </a:solidFill>
              <a:ln w="9525">
                <a:solidFill>
                  <a:schemeClr val="accent1">
                    <a:lumMod val="60000"/>
                  </a:schemeClr>
                </a:solidFill>
              </a:ln>
              <a:effectLst/>
            </c:spPr>
          </c:marker>
          <c:xVal>
            <c:numRef>
              <c:f>'Technology values'!$H$21</c:f>
              <c:numCache>
                <c:formatCode>General</c:formatCode>
                <c:ptCount val="1"/>
                <c:pt idx="0">
                  <c:v>0</c:v>
                </c:pt>
              </c:numCache>
            </c:numRef>
          </c:xVal>
          <c:yVal>
            <c:numRef>
              <c:f>'Technology values'!$J$21</c:f>
              <c:numCache>
                <c:formatCode>General</c:formatCode>
                <c:ptCount val="1"/>
                <c:pt idx="0">
                  <c:v>0</c:v>
                </c:pt>
              </c:numCache>
            </c:numRef>
          </c:yVal>
          <c:smooth val="0"/>
          <c:extLst>
            <c:ext xmlns:c16="http://schemas.microsoft.com/office/drawing/2014/chart" uri="{C3380CC4-5D6E-409C-BE32-E72D297353CC}">
              <c16:uniqueId val="{00000006-BA2B-403D-B856-E571062308BB}"/>
            </c:ext>
          </c:extLst>
        </c:ser>
        <c:ser>
          <c:idx val="7"/>
          <c:order val="7"/>
          <c:tx>
            <c:strRef>
              <c:f>'Technology assessment'!$F$30</c:f>
              <c:strCache>
                <c:ptCount val="1"/>
                <c:pt idx="0">
                  <c:v>Machine Vision</c:v>
                </c:pt>
              </c:strCache>
            </c:strRef>
          </c:tx>
          <c:spPr>
            <a:ln w="25400" cap="rnd">
              <a:noFill/>
              <a:round/>
            </a:ln>
            <a:effectLst/>
          </c:spPr>
          <c:marker>
            <c:symbol val="circle"/>
            <c:size val="5"/>
            <c:spPr>
              <a:solidFill>
                <a:schemeClr val="accent2">
                  <a:lumMod val="60000"/>
                </a:schemeClr>
              </a:solidFill>
              <a:ln w="9525">
                <a:solidFill>
                  <a:schemeClr val="accent2">
                    <a:lumMod val="60000"/>
                  </a:schemeClr>
                </a:solidFill>
              </a:ln>
              <a:effectLst/>
            </c:spPr>
          </c:marker>
          <c:xVal>
            <c:numRef>
              <c:f>'Technology values'!$H$23</c:f>
              <c:numCache>
                <c:formatCode>General</c:formatCode>
                <c:ptCount val="1"/>
                <c:pt idx="0">
                  <c:v>0</c:v>
                </c:pt>
              </c:numCache>
            </c:numRef>
          </c:xVal>
          <c:yVal>
            <c:numRef>
              <c:f>'Technology values'!$J$23</c:f>
              <c:numCache>
                <c:formatCode>General</c:formatCode>
                <c:ptCount val="1"/>
                <c:pt idx="0">
                  <c:v>0</c:v>
                </c:pt>
              </c:numCache>
            </c:numRef>
          </c:yVal>
          <c:smooth val="0"/>
          <c:extLst>
            <c:ext xmlns:c16="http://schemas.microsoft.com/office/drawing/2014/chart" uri="{C3380CC4-5D6E-409C-BE32-E72D297353CC}">
              <c16:uniqueId val="{00000007-BA2B-403D-B856-E571062308BB}"/>
            </c:ext>
          </c:extLst>
        </c:ser>
        <c:ser>
          <c:idx val="8"/>
          <c:order val="8"/>
          <c:tx>
            <c:strRef>
              <c:f>'Technology assessment'!$F$32</c:f>
              <c:strCache>
                <c:ptCount val="1"/>
                <c:pt idx="0">
                  <c:v>Conversational Systems</c:v>
                </c:pt>
              </c:strCache>
            </c:strRef>
          </c:tx>
          <c:spPr>
            <a:ln w="25400" cap="rnd">
              <a:noFill/>
              <a:round/>
            </a:ln>
            <a:effectLst/>
          </c:spPr>
          <c:marker>
            <c:symbol val="circle"/>
            <c:size val="5"/>
            <c:spPr>
              <a:solidFill>
                <a:schemeClr val="accent3">
                  <a:lumMod val="60000"/>
                </a:schemeClr>
              </a:solidFill>
              <a:ln w="9525">
                <a:solidFill>
                  <a:schemeClr val="accent3">
                    <a:lumMod val="60000"/>
                  </a:schemeClr>
                </a:solidFill>
              </a:ln>
              <a:effectLst/>
            </c:spPr>
          </c:marker>
          <c:xVal>
            <c:numRef>
              <c:f>'Technology values'!$H$25</c:f>
              <c:numCache>
                <c:formatCode>General</c:formatCode>
                <c:ptCount val="1"/>
                <c:pt idx="0">
                  <c:v>0</c:v>
                </c:pt>
              </c:numCache>
            </c:numRef>
          </c:xVal>
          <c:yVal>
            <c:numRef>
              <c:f>'Technology values'!$J$25</c:f>
              <c:numCache>
                <c:formatCode>General</c:formatCode>
                <c:ptCount val="1"/>
                <c:pt idx="0">
                  <c:v>0</c:v>
                </c:pt>
              </c:numCache>
            </c:numRef>
          </c:yVal>
          <c:smooth val="0"/>
          <c:extLst>
            <c:ext xmlns:c16="http://schemas.microsoft.com/office/drawing/2014/chart" uri="{C3380CC4-5D6E-409C-BE32-E72D297353CC}">
              <c16:uniqueId val="{00000009-BA2B-403D-B856-E571062308BB}"/>
            </c:ext>
          </c:extLst>
        </c:ser>
        <c:ser>
          <c:idx val="9"/>
          <c:order val="9"/>
          <c:tx>
            <c:strRef>
              <c:f>'Technology assessment'!$F$34</c:f>
              <c:strCache>
                <c:ptCount val="1"/>
                <c:pt idx="0">
                  <c:v>Blockchain</c:v>
                </c:pt>
              </c:strCache>
            </c:strRef>
          </c:tx>
          <c:spPr>
            <a:ln w="25400" cap="rnd">
              <a:noFill/>
              <a:round/>
            </a:ln>
            <a:effectLst/>
          </c:spPr>
          <c:marker>
            <c:symbol val="circle"/>
            <c:size val="5"/>
            <c:spPr>
              <a:solidFill>
                <a:schemeClr val="accent4">
                  <a:lumMod val="60000"/>
                </a:schemeClr>
              </a:solidFill>
              <a:ln w="9525">
                <a:solidFill>
                  <a:schemeClr val="accent4">
                    <a:lumMod val="60000"/>
                  </a:schemeClr>
                </a:solidFill>
              </a:ln>
              <a:effectLst/>
            </c:spPr>
          </c:marker>
          <c:xVal>
            <c:numRef>
              <c:f>'Technology values'!$H$27</c:f>
              <c:numCache>
                <c:formatCode>General</c:formatCode>
                <c:ptCount val="1"/>
                <c:pt idx="0">
                  <c:v>0</c:v>
                </c:pt>
              </c:numCache>
            </c:numRef>
          </c:xVal>
          <c:yVal>
            <c:numRef>
              <c:f>'Technology values'!$J$27</c:f>
              <c:numCache>
                <c:formatCode>General</c:formatCode>
                <c:ptCount val="1"/>
                <c:pt idx="0">
                  <c:v>0</c:v>
                </c:pt>
              </c:numCache>
            </c:numRef>
          </c:yVal>
          <c:smooth val="0"/>
          <c:extLst>
            <c:ext xmlns:c16="http://schemas.microsoft.com/office/drawing/2014/chart" uri="{C3380CC4-5D6E-409C-BE32-E72D297353CC}">
              <c16:uniqueId val="{0000000A-BA2B-403D-B856-E571062308BB}"/>
            </c:ext>
          </c:extLst>
        </c:ser>
        <c:ser>
          <c:idx val="10"/>
          <c:order val="10"/>
          <c:tx>
            <c:strRef>
              <c:f>'Technology assessment'!$F$36</c:f>
              <c:strCache>
                <c:ptCount val="1"/>
                <c:pt idx="0">
                  <c:v>Robotics</c:v>
                </c:pt>
              </c:strCache>
            </c:strRef>
          </c:tx>
          <c:spPr>
            <a:ln w="25400" cap="rnd">
              <a:noFill/>
              <a:round/>
            </a:ln>
            <a:effectLst/>
          </c:spPr>
          <c:marker>
            <c:symbol val="circle"/>
            <c:size val="5"/>
            <c:spPr>
              <a:solidFill>
                <a:schemeClr val="accent5">
                  <a:lumMod val="60000"/>
                </a:schemeClr>
              </a:solidFill>
              <a:ln w="9525">
                <a:solidFill>
                  <a:schemeClr val="accent5">
                    <a:lumMod val="60000"/>
                  </a:schemeClr>
                </a:solidFill>
              </a:ln>
              <a:effectLst/>
            </c:spPr>
          </c:marker>
          <c:xVal>
            <c:numRef>
              <c:f>'Technology values'!$H$29</c:f>
              <c:numCache>
                <c:formatCode>General</c:formatCode>
                <c:ptCount val="1"/>
                <c:pt idx="0">
                  <c:v>0</c:v>
                </c:pt>
              </c:numCache>
            </c:numRef>
          </c:xVal>
          <c:yVal>
            <c:numRef>
              <c:f>'Technology values'!$J$29</c:f>
              <c:numCache>
                <c:formatCode>General</c:formatCode>
                <c:ptCount val="1"/>
                <c:pt idx="0">
                  <c:v>0</c:v>
                </c:pt>
              </c:numCache>
            </c:numRef>
          </c:yVal>
          <c:smooth val="0"/>
          <c:extLst>
            <c:ext xmlns:c16="http://schemas.microsoft.com/office/drawing/2014/chart" uri="{C3380CC4-5D6E-409C-BE32-E72D297353CC}">
              <c16:uniqueId val="{0000000B-BA2B-403D-B856-E571062308BB}"/>
            </c:ext>
          </c:extLst>
        </c:ser>
        <c:ser>
          <c:idx val="11"/>
          <c:order val="11"/>
          <c:tx>
            <c:strRef>
              <c:f>'Technology assessment'!$F$38</c:f>
              <c:strCache>
                <c:ptCount val="1"/>
                <c:pt idx="0">
                  <c:v>New materials</c:v>
                </c:pt>
              </c:strCache>
            </c:strRef>
          </c:tx>
          <c:spPr>
            <a:ln w="25400" cap="rnd">
              <a:noFill/>
              <a:round/>
            </a:ln>
            <a:effectLst/>
          </c:spPr>
          <c:marker>
            <c:symbol val="circle"/>
            <c:size val="5"/>
            <c:spPr>
              <a:solidFill>
                <a:schemeClr val="accent6">
                  <a:lumMod val="60000"/>
                </a:schemeClr>
              </a:solidFill>
              <a:ln w="9525">
                <a:solidFill>
                  <a:schemeClr val="accent6">
                    <a:lumMod val="60000"/>
                  </a:schemeClr>
                </a:solidFill>
              </a:ln>
              <a:effectLst/>
            </c:spPr>
          </c:marker>
          <c:xVal>
            <c:numRef>
              <c:f>'Technology values'!$H$31</c:f>
              <c:numCache>
                <c:formatCode>General</c:formatCode>
                <c:ptCount val="1"/>
                <c:pt idx="0">
                  <c:v>0</c:v>
                </c:pt>
              </c:numCache>
            </c:numRef>
          </c:xVal>
          <c:yVal>
            <c:numRef>
              <c:f>'Technology values'!$J$31</c:f>
              <c:numCache>
                <c:formatCode>General</c:formatCode>
                <c:ptCount val="1"/>
                <c:pt idx="0">
                  <c:v>0</c:v>
                </c:pt>
              </c:numCache>
            </c:numRef>
          </c:yVal>
          <c:smooth val="0"/>
          <c:extLst>
            <c:ext xmlns:c16="http://schemas.microsoft.com/office/drawing/2014/chart" uri="{C3380CC4-5D6E-409C-BE32-E72D297353CC}">
              <c16:uniqueId val="{0000000C-BA2B-403D-B856-E571062308BB}"/>
            </c:ext>
          </c:extLst>
        </c:ser>
        <c:ser>
          <c:idx val="12"/>
          <c:order val="12"/>
          <c:tx>
            <c:strRef>
              <c:f>'Technology assessment'!$F$40</c:f>
              <c:strCache>
                <c:ptCount val="1"/>
                <c:pt idx="0">
                  <c:v>Bio-based material</c:v>
                </c:pt>
              </c:strCache>
            </c:strRef>
          </c:tx>
          <c:spPr>
            <a:ln w="25400" cap="rnd">
              <a:no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xVal>
            <c:numRef>
              <c:f>'Technology values'!$H$33</c:f>
              <c:numCache>
                <c:formatCode>General</c:formatCode>
                <c:ptCount val="1"/>
                <c:pt idx="0">
                  <c:v>0</c:v>
                </c:pt>
              </c:numCache>
            </c:numRef>
          </c:xVal>
          <c:yVal>
            <c:numRef>
              <c:f>'Technology values'!$J$33</c:f>
              <c:numCache>
                <c:formatCode>General</c:formatCode>
                <c:ptCount val="1"/>
                <c:pt idx="0">
                  <c:v>0</c:v>
                </c:pt>
              </c:numCache>
            </c:numRef>
          </c:yVal>
          <c:smooth val="0"/>
          <c:extLst>
            <c:ext xmlns:c16="http://schemas.microsoft.com/office/drawing/2014/chart" uri="{C3380CC4-5D6E-409C-BE32-E72D297353CC}">
              <c16:uniqueId val="{0000000D-BA2B-403D-B856-E571062308BB}"/>
            </c:ext>
          </c:extLst>
        </c:ser>
        <c:ser>
          <c:idx val="13"/>
          <c:order val="13"/>
          <c:tx>
            <c:strRef>
              <c:f>'Technology assessment'!$F$42</c:f>
              <c:strCache>
                <c:ptCount val="1"/>
                <c:pt idx="0">
                  <c:v>Artificial intelligence</c:v>
                </c:pt>
              </c:strCache>
            </c:strRef>
          </c:tx>
          <c:spPr>
            <a:ln w="25400" cap="rnd">
              <a:no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xVal>
            <c:numRef>
              <c:f>'Technology values'!$H$35</c:f>
              <c:numCache>
                <c:formatCode>General</c:formatCode>
                <c:ptCount val="1"/>
                <c:pt idx="0">
                  <c:v>0</c:v>
                </c:pt>
              </c:numCache>
            </c:numRef>
          </c:xVal>
          <c:yVal>
            <c:numRef>
              <c:f>'Technology values'!$J$35</c:f>
              <c:numCache>
                <c:formatCode>General</c:formatCode>
                <c:ptCount val="1"/>
                <c:pt idx="0">
                  <c:v>0</c:v>
                </c:pt>
              </c:numCache>
            </c:numRef>
          </c:yVal>
          <c:smooth val="0"/>
          <c:extLst>
            <c:ext xmlns:c16="http://schemas.microsoft.com/office/drawing/2014/chart" uri="{C3380CC4-5D6E-409C-BE32-E72D297353CC}">
              <c16:uniqueId val="{0000000E-BA2B-403D-B856-E571062308BB}"/>
            </c:ext>
          </c:extLst>
        </c:ser>
        <c:ser>
          <c:idx val="14"/>
          <c:order val="14"/>
          <c:tx>
            <c:strRef>
              <c:f>'Technology assessment'!$F$44</c:f>
              <c:strCache>
                <c:ptCount val="1"/>
                <c:pt idx="0">
                  <c:v>Digital Twin</c:v>
                </c:pt>
              </c:strCache>
            </c:strRef>
          </c:tx>
          <c:spPr>
            <a:ln w="25400" cap="rnd">
              <a:no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xVal>
            <c:numRef>
              <c:f>'Technology values'!$H$37</c:f>
              <c:numCache>
                <c:formatCode>General</c:formatCode>
                <c:ptCount val="1"/>
                <c:pt idx="0">
                  <c:v>0</c:v>
                </c:pt>
              </c:numCache>
            </c:numRef>
          </c:xVal>
          <c:yVal>
            <c:numRef>
              <c:f>'Technology values'!$J$37</c:f>
              <c:numCache>
                <c:formatCode>General</c:formatCode>
                <c:ptCount val="1"/>
                <c:pt idx="0">
                  <c:v>0</c:v>
                </c:pt>
              </c:numCache>
            </c:numRef>
          </c:yVal>
          <c:smooth val="0"/>
          <c:extLst>
            <c:ext xmlns:c16="http://schemas.microsoft.com/office/drawing/2014/chart" uri="{C3380CC4-5D6E-409C-BE32-E72D297353CC}">
              <c16:uniqueId val="{0000000F-BA2B-403D-B856-E571062308BB}"/>
            </c:ext>
          </c:extLst>
        </c:ser>
        <c:ser>
          <c:idx val="15"/>
          <c:order val="15"/>
          <c:tx>
            <c:strRef>
              <c:f>'Technology assessment'!$F$46</c:f>
              <c:strCache>
                <c:ptCount val="1"/>
                <c:pt idx="0">
                  <c:v>Nano-technology</c:v>
                </c:pt>
              </c:strCache>
            </c:strRef>
          </c:tx>
          <c:spPr>
            <a:ln w="25400" cap="rnd">
              <a:no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xVal>
            <c:numRef>
              <c:f>'Technology values'!$H$39</c:f>
              <c:numCache>
                <c:formatCode>General</c:formatCode>
                <c:ptCount val="1"/>
                <c:pt idx="0">
                  <c:v>0</c:v>
                </c:pt>
              </c:numCache>
            </c:numRef>
          </c:xVal>
          <c:yVal>
            <c:numRef>
              <c:f>'Technology values'!$J$39</c:f>
              <c:numCache>
                <c:formatCode>General</c:formatCode>
                <c:ptCount val="1"/>
                <c:pt idx="0">
                  <c:v>0</c:v>
                </c:pt>
              </c:numCache>
            </c:numRef>
          </c:yVal>
          <c:smooth val="0"/>
          <c:extLst>
            <c:ext xmlns:c16="http://schemas.microsoft.com/office/drawing/2014/chart" uri="{C3380CC4-5D6E-409C-BE32-E72D297353CC}">
              <c16:uniqueId val="{00000010-BA2B-403D-B856-E571062308BB}"/>
            </c:ext>
          </c:extLst>
        </c:ser>
        <c:ser>
          <c:idx val="16"/>
          <c:order val="16"/>
          <c:tx>
            <c:strRef>
              <c:f>'Technology assessment'!$F$48</c:f>
              <c:strCache>
                <c:ptCount val="1"/>
                <c:pt idx="0">
                  <c:v>Energy harvesting</c:v>
                </c:pt>
              </c:strCache>
            </c:strRef>
          </c:tx>
          <c:spPr>
            <a:ln w="25400" cap="rnd">
              <a:no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xVal>
            <c:numRef>
              <c:f>'Technology values'!$H$41</c:f>
              <c:numCache>
                <c:formatCode>General</c:formatCode>
                <c:ptCount val="1"/>
                <c:pt idx="0">
                  <c:v>0</c:v>
                </c:pt>
              </c:numCache>
            </c:numRef>
          </c:xVal>
          <c:yVal>
            <c:numRef>
              <c:f>'Technology values'!$J$41</c:f>
              <c:numCache>
                <c:formatCode>General</c:formatCode>
                <c:ptCount val="1"/>
                <c:pt idx="0">
                  <c:v>0</c:v>
                </c:pt>
              </c:numCache>
            </c:numRef>
          </c:yVal>
          <c:smooth val="0"/>
          <c:extLst>
            <c:ext xmlns:c16="http://schemas.microsoft.com/office/drawing/2014/chart" uri="{C3380CC4-5D6E-409C-BE32-E72D297353CC}">
              <c16:uniqueId val="{00000011-BA2B-403D-B856-E571062308BB}"/>
            </c:ext>
          </c:extLst>
        </c:ser>
        <c:ser>
          <c:idx val="17"/>
          <c:order val="17"/>
          <c:tx>
            <c:strRef>
              <c:f>'Technology assessment'!$F$18</c:f>
              <c:strCache>
                <c:ptCount val="1"/>
                <c:pt idx="0">
                  <c:v>Bio-Energy</c:v>
                </c:pt>
              </c:strCache>
            </c:strRef>
          </c:tx>
          <c:spPr>
            <a:ln w="25400" cap="rnd">
              <a:no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xVal>
            <c:numRef>
              <c:f>'Technology values'!$H$11</c:f>
              <c:numCache>
                <c:formatCode>General</c:formatCode>
                <c:ptCount val="1"/>
                <c:pt idx="0">
                  <c:v>0</c:v>
                </c:pt>
              </c:numCache>
            </c:numRef>
          </c:xVal>
          <c:yVal>
            <c:numRef>
              <c:f>'Technology values'!$J$11</c:f>
              <c:numCache>
                <c:formatCode>General</c:formatCode>
                <c:ptCount val="1"/>
                <c:pt idx="0">
                  <c:v>0</c:v>
                </c:pt>
              </c:numCache>
            </c:numRef>
          </c:yVal>
          <c:smooth val="0"/>
          <c:extLst>
            <c:ext xmlns:c16="http://schemas.microsoft.com/office/drawing/2014/chart" uri="{C3380CC4-5D6E-409C-BE32-E72D297353CC}">
              <c16:uniqueId val="{00000012-BA2B-403D-B856-E571062308BB}"/>
            </c:ext>
          </c:extLst>
        </c:ser>
        <c:ser>
          <c:idx val="18"/>
          <c:order val="18"/>
          <c:tx>
            <c:strRef>
              <c:f>'Technology values'!$B$13</c:f>
              <c:strCache>
                <c:ptCount val="1"/>
                <c:pt idx="0">
                  <c:v>Secondary data</c:v>
                </c:pt>
              </c:strCache>
            </c:strRef>
          </c:tx>
          <c:spPr>
            <a:ln w="25400" cap="rnd">
              <a:noFill/>
              <a:round/>
            </a:ln>
            <a:effectLst/>
          </c:spPr>
          <c:marker>
            <c:symbol val="circle"/>
            <c:size val="5"/>
            <c:spPr>
              <a:solidFill>
                <a:schemeClr val="accent1">
                  <a:lumMod val="80000"/>
                </a:schemeClr>
              </a:solidFill>
              <a:ln w="9525">
                <a:solidFill>
                  <a:schemeClr val="accent1">
                    <a:lumMod val="80000"/>
                  </a:schemeClr>
                </a:solidFill>
              </a:ln>
              <a:effectLst/>
            </c:spPr>
          </c:marker>
          <c:xVal>
            <c:numRef>
              <c:f>'Technology values'!$H$13</c:f>
              <c:numCache>
                <c:formatCode>General</c:formatCode>
                <c:ptCount val="1"/>
                <c:pt idx="0">
                  <c:v>0</c:v>
                </c:pt>
              </c:numCache>
            </c:numRef>
          </c:xVal>
          <c:yVal>
            <c:numRef>
              <c:f>'Technology values'!$J$13</c:f>
              <c:numCache>
                <c:formatCode>General</c:formatCode>
                <c:ptCount val="1"/>
                <c:pt idx="0">
                  <c:v>0</c:v>
                </c:pt>
              </c:numCache>
            </c:numRef>
          </c:yVal>
          <c:smooth val="0"/>
          <c:extLst>
            <c:ext xmlns:c16="http://schemas.microsoft.com/office/drawing/2014/chart" uri="{C3380CC4-5D6E-409C-BE32-E72D297353CC}">
              <c16:uniqueId val="{00000000-53CE-4DC0-8DE4-91137E755768}"/>
            </c:ext>
          </c:extLst>
        </c:ser>
        <c:dLbls>
          <c:showLegendKey val="0"/>
          <c:showVal val="0"/>
          <c:showCatName val="0"/>
          <c:showSerName val="0"/>
          <c:showPercent val="0"/>
          <c:showBubbleSize val="0"/>
        </c:dLbls>
        <c:axId val="267276200"/>
        <c:axId val="267277376"/>
      </c:scatterChart>
      <c:valAx>
        <c:axId val="267276200"/>
        <c:scaling>
          <c:orientation val="minMax"/>
          <c:max val="1"/>
        </c:scaling>
        <c:delete val="1"/>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i-FI" b="1">
                    <a:solidFill>
                      <a:sysClr val="windowText" lastClr="000000"/>
                    </a:solidFill>
                    <a:latin typeface="Arial" panose="020B0604020202020204" pitchFamily="34" charset="0"/>
                    <a:cs typeface="Arial" panose="020B0604020202020204" pitchFamily="34" charset="0"/>
                  </a:rPr>
                  <a:t>Ease of implementation</a:t>
                </a:r>
              </a:p>
            </c:rich>
          </c:tx>
          <c:layout>
            <c:manualLayout>
              <c:xMode val="edge"/>
              <c:yMode val="edge"/>
              <c:x val="0.27210125358878878"/>
              <c:y val="0.96011834250807149"/>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i-FI"/>
            </a:p>
          </c:txPr>
        </c:title>
        <c:numFmt formatCode="General" sourceLinked="1"/>
        <c:majorTickMark val="none"/>
        <c:minorTickMark val="none"/>
        <c:tickLblPos val="nextTo"/>
        <c:crossAx val="267277376"/>
        <c:crosses val="autoZero"/>
        <c:crossBetween val="midCat"/>
        <c:majorUnit val="0.5"/>
        <c:minorUnit val="0.5"/>
      </c:valAx>
      <c:valAx>
        <c:axId val="267277376"/>
        <c:scaling>
          <c:orientation val="minMax"/>
          <c:max val="1"/>
        </c:scaling>
        <c:delete val="1"/>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i-FI" b="1">
                    <a:solidFill>
                      <a:sysClr val="windowText" lastClr="000000"/>
                    </a:solidFill>
                    <a:latin typeface="Arial" panose="020B0604020202020204" pitchFamily="34" charset="0"/>
                    <a:cs typeface="Arial" panose="020B0604020202020204" pitchFamily="34" charset="0"/>
                  </a:rPr>
                  <a:t>Strategic importance</a:t>
                </a:r>
              </a:p>
            </c:rich>
          </c:tx>
          <c:layout>
            <c:manualLayout>
              <c:xMode val="edge"/>
              <c:yMode val="edge"/>
              <c:x val="5.1256668277476138E-2"/>
              <c:y val="0.36147577791714086"/>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i-FI"/>
            </a:p>
          </c:txPr>
        </c:title>
        <c:numFmt formatCode="General" sourceLinked="1"/>
        <c:majorTickMark val="none"/>
        <c:minorTickMark val="none"/>
        <c:tickLblPos val="nextTo"/>
        <c:crossAx val="267276200"/>
        <c:crosses val="autoZero"/>
        <c:crossBetween val="midCat"/>
        <c:majorUnit val="0.5"/>
        <c:minorUnit val="0.2"/>
      </c:valAx>
      <c:spPr>
        <a:noFill/>
        <a:ln>
          <a:noFill/>
        </a:ln>
        <a:effectLst/>
      </c:spPr>
    </c:plotArea>
    <c:legend>
      <c:legendPos val="r"/>
      <c:layout>
        <c:manualLayout>
          <c:xMode val="edge"/>
          <c:yMode val="edge"/>
          <c:x val="0.67110077508361998"/>
          <c:y val="8.4867101789267499E-2"/>
          <c:w val="0.2423409815212958"/>
          <c:h val="0.7449386028073925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i-FI"/>
        </a:p>
      </c:txPr>
    </c:legend>
    <c:plotVisOnly val="1"/>
    <c:dispBlanksAs val="gap"/>
    <c:showDLblsOverMax val="0"/>
  </c:chart>
  <c:spPr>
    <a:noFill/>
    <a:ln w="9525" cap="flat" cmpd="sng" algn="ctr">
      <a:noFill/>
      <a:round/>
    </a:ln>
    <a:effectLst/>
  </c:spPr>
  <c:txPr>
    <a:bodyPr/>
    <a:lstStyle/>
    <a:p>
      <a:pPr>
        <a:defRPr/>
      </a:pPr>
      <a:endParaRPr lang="fi-FI"/>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emf"/><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548640</xdr:colOff>
      <xdr:row>1</xdr:row>
      <xdr:rowOff>99060</xdr:rowOff>
    </xdr:from>
    <xdr:to>
      <xdr:col>1</xdr:col>
      <xdr:colOff>935970</xdr:colOff>
      <xdr:row>3</xdr:row>
      <xdr:rowOff>53340</xdr:rowOff>
    </xdr:to>
    <xdr:pic>
      <xdr:nvPicPr>
        <xdr:cNvPr id="12" name="Picture 11" descr="Kuvahaun tulos haulle sitra logo">
          <a:extLst>
            <a:ext uri="{FF2B5EF4-FFF2-40B4-BE49-F238E27FC236}">
              <a16:creationId xmlns:a16="http://schemas.microsoft.com/office/drawing/2014/main" id="{71ADB577-3EA7-474D-ADEB-8A2A688CCE03}"/>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5873" b="17460"/>
        <a:stretch/>
      </xdr:blipFill>
      <xdr:spPr bwMode="auto">
        <a:xfrm>
          <a:off x="548640" y="281940"/>
          <a:ext cx="996930" cy="3200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1668136</xdr:colOff>
      <xdr:row>1</xdr:row>
      <xdr:rowOff>83820</xdr:rowOff>
    </xdr:from>
    <xdr:to>
      <xdr:col>3</xdr:col>
      <xdr:colOff>1127116</xdr:colOff>
      <xdr:row>3</xdr:row>
      <xdr:rowOff>68581</xdr:rowOff>
    </xdr:to>
    <xdr:pic>
      <xdr:nvPicPr>
        <xdr:cNvPr id="13" name="Picture 12" descr="Kuvahaun tulos haulle teknologiateollisuus logo">
          <a:extLst>
            <a:ext uri="{FF2B5EF4-FFF2-40B4-BE49-F238E27FC236}">
              <a16:creationId xmlns:a16="http://schemas.microsoft.com/office/drawing/2014/main" id="{E65678FD-8A78-47CA-8449-098A046F3DD7}"/>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2604" b="14921"/>
        <a:stretch/>
      </xdr:blipFill>
      <xdr:spPr bwMode="auto">
        <a:xfrm>
          <a:off x="2277736" y="266700"/>
          <a:ext cx="1402080" cy="3505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1859281</xdr:colOff>
      <xdr:row>1</xdr:row>
      <xdr:rowOff>166150</xdr:rowOff>
    </xdr:from>
    <xdr:to>
      <xdr:col>3</xdr:col>
      <xdr:colOff>2933700</xdr:colOff>
      <xdr:row>2</xdr:row>
      <xdr:rowOff>169131</xdr:rowOff>
    </xdr:to>
    <xdr:pic>
      <xdr:nvPicPr>
        <xdr:cNvPr id="14" name="Picture 13">
          <a:extLst>
            <a:ext uri="{FF2B5EF4-FFF2-40B4-BE49-F238E27FC236}">
              <a16:creationId xmlns:a16="http://schemas.microsoft.com/office/drawing/2014/main" id="{B40E40E7-2A09-4DC6-8388-BE06D05470E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411981" y="349030"/>
          <a:ext cx="1074419" cy="185861"/>
        </a:xfrm>
        <a:prstGeom prst="rect">
          <a:avLst/>
        </a:prstGeom>
      </xdr:spPr>
    </xdr:pic>
    <xdr:clientData/>
  </xdr:twoCellAnchor>
  <xdr:twoCellAnchor editAs="oneCell">
    <xdr:from>
      <xdr:col>1</xdr:col>
      <xdr:colOff>7621</xdr:colOff>
      <xdr:row>30</xdr:row>
      <xdr:rowOff>144781</xdr:rowOff>
    </xdr:from>
    <xdr:to>
      <xdr:col>3</xdr:col>
      <xdr:colOff>1638300</xdr:colOff>
      <xdr:row>37</xdr:row>
      <xdr:rowOff>30898</xdr:rowOff>
    </xdr:to>
    <xdr:pic>
      <xdr:nvPicPr>
        <xdr:cNvPr id="2" name="Picture 1">
          <a:extLst>
            <a:ext uri="{FF2B5EF4-FFF2-40B4-BE49-F238E27FC236}">
              <a16:creationId xmlns:a16="http://schemas.microsoft.com/office/drawing/2014/main" id="{CAC6C9A2-E7B0-4077-A61A-CF381CB3FC31}"/>
            </a:ext>
          </a:extLst>
        </xdr:cNvPr>
        <xdr:cNvPicPr>
          <a:picLocks noChangeAspect="1"/>
        </xdr:cNvPicPr>
      </xdr:nvPicPr>
      <xdr:blipFill rotWithShape="1">
        <a:blip xmlns:r="http://schemas.openxmlformats.org/officeDocument/2006/relationships" r:embed="rId4"/>
        <a:srcRect r="1331"/>
        <a:stretch/>
      </xdr:blipFill>
      <xdr:spPr>
        <a:xfrm>
          <a:off x="617221" y="5631181"/>
          <a:ext cx="3573779" cy="1166277"/>
        </a:xfrm>
        <a:prstGeom prst="rect">
          <a:avLst/>
        </a:prstGeom>
        <a:ln>
          <a:solidFill>
            <a:schemeClr val="tx1"/>
          </a:solidFill>
        </a:ln>
      </xdr:spPr>
    </xdr:pic>
    <xdr:clientData/>
  </xdr:twoCellAnchor>
  <xdr:twoCellAnchor editAs="oneCell">
    <xdr:from>
      <xdr:col>1</xdr:col>
      <xdr:colOff>0</xdr:colOff>
      <xdr:row>41</xdr:row>
      <xdr:rowOff>0</xdr:rowOff>
    </xdr:from>
    <xdr:to>
      <xdr:col>3</xdr:col>
      <xdr:colOff>3634740</xdr:colOff>
      <xdr:row>60</xdr:row>
      <xdr:rowOff>172785</xdr:rowOff>
    </xdr:to>
    <xdr:pic>
      <xdr:nvPicPr>
        <xdr:cNvPr id="3" name="Picture 2">
          <a:extLst>
            <a:ext uri="{FF2B5EF4-FFF2-40B4-BE49-F238E27FC236}">
              <a16:creationId xmlns:a16="http://schemas.microsoft.com/office/drawing/2014/main" id="{184A1339-4216-4A07-ADED-46372A0894EB}"/>
            </a:ext>
          </a:extLst>
        </xdr:cNvPr>
        <xdr:cNvPicPr>
          <a:picLocks noChangeAspect="1"/>
        </xdr:cNvPicPr>
      </xdr:nvPicPr>
      <xdr:blipFill>
        <a:blip xmlns:r="http://schemas.openxmlformats.org/officeDocument/2006/relationships" r:embed="rId5"/>
        <a:stretch>
          <a:fillRect/>
        </a:stretch>
      </xdr:blipFill>
      <xdr:spPr>
        <a:xfrm>
          <a:off x="609600" y="7498080"/>
          <a:ext cx="5577840" cy="3647505"/>
        </a:xfrm>
        <a:prstGeom prst="rect">
          <a:avLst/>
        </a:prstGeom>
        <a:ln>
          <a:solidFill>
            <a:schemeClr val="tx1"/>
          </a:solidFill>
        </a:ln>
      </xdr:spPr>
    </xdr:pic>
    <xdr:clientData/>
  </xdr:twoCellAnchor>
  <xdr:twoCellAnchor editAs="oneCell">
    <xdr:from>
      <xdr:col>1</xdr:col>
      <xdr:colOff>0</xdr:colOff>
      <xdr:row>64</xdr:row>
      <xdr:rowOff>0</xdr:rowOff>
    </xdr:from>
    <xdr:to>
      <xdr:col>4</xdr:col>
      <xdr:colOff>205740</xdr:colOff>
      <xdr:row>87</xdr:row>
      <xdr:rowOff>74349</xdr:rowOff>
    </xdr:to>
    <xdr:pic>
      <xdr:nvPicPr>
        <xdr:cNvPr id="4" name="Picture 3">
          <a:extLst>
            <a:ext uri="{FF2B5EF4-FFF2-40B4-BE49-F238E27FC236}">
              <a16:creationId xmlns:a16="http://schemas.microsoft.com/office/drawing/2014/main" id="{F366E838-1D5D-4570-A0E2-620ED4B1A12A}"/>
            </a:ext>
          </a:extLst>
        </xdr:cNvPr>
        <xdr:cNvPicPr>
          <a:picLocks noChangeAspect="1"/>
        </xdr:cNvPicPr>
      </xdr:nvPicPr>
      <xdr:blipFill>
        <a:blip xmlns:r="http://schemas.openxmlformats.org/officeDocument/2006/relationships" r:embed="rId6"/>
        <a:stretch>
          <a:fillRect/>
        </a:stretch>
      </xdr:blipFill>
      <xdr:spPr>
        <a:xfrm>
          <a:off x="609600" y="11704320"/>
          <a:ext cx="6019800" cy="4280589"/>
        </a:xfrm>
        <a:prstGeom prst="rect">
          <a:avLst/>
        </a:prstGeom>
        <a:ln>
          <a:solidFill>
            <a:schemeClr val="tx1"/>
          </a:solidFill>
        </a:ln>
      </xdr:spPr>
    </xdr:pic>
    <xdr:clientData/>
  </xdr:twoCellAnchor>
  <xdr:twoCellAnchor editAs="oneCell">
    <xdr:from>
      <xdr:col>1</xdr:col>
      <xdr:colOff>0</xdr:colOff>
      <xdr:row>91</xdr:row>
      <xdr:rowOff>0</xdr:rowOff>
    </xdr:from>
    <xdr:to>
      <xdr:col>5</xdr:col>
      <xdr:colOff>202353</xdr:colOff>
      <xdr:row>108</xdr:row>
      <xdr:rowOff>60960</xdr:rowOff>
    </xdr:to>
    <xdr:pic>
      <xdr:nvPicPr>
        <xdr:cNvPr id="5" name="Picture 4">
          <a:extLst>
            <a:ext uri="{FF2B5EF4-FFF2-40B4-BE49-F238E27FC236}">
              <a16:creationId xmlns:a16="http://schemas.microsoft.com/office/drawing/2014/main" id="{48A0D0B0-4E70-4F53-803B-BBFD5F1A9F74}"/>
            </a:ext>
          </a:extLst>
        </xdr:cNvPr>
        <xdr:cNvPicPr>
          <a:picLocks noChangeAspect="1"/>
        </xdr:cNvPicPr>
      </xdr:nvPicPr>
      <xdr:blipFill>
        <a:blip xmlns:r="http://schemas.openxmlformats.org/officeDocument/2006/relationships" r:embed="rId7"/>
        <a:stretch>
          <a:fillRect/>
        </a:stretch>
      </xdr:blipFill>
      <xdr:spPr>
        <a:xfrm>
          <a:off x="609600" y="16459200"/>
          <a:ext cx="6626013" cy="3169920"/>
        </a:xfrm>
        <a:prstGeom prst="rect">
          <a:avLst/>
        </a:prstGeom>
        <a:ln>
          <a:solidFill>
            <a:sysClr val="windowText" lastClr="000000"/>
          </a:solidFill>
        </a:ln>
      </xdr:spPr>
    </xdr:pic>
    <xdr:clientData/>
  </xdr:twoCellAnchor>
  <xdr:twoCellAnchor editAs="oneCell">
    <xdr:from>
      <xdr:col>1</xdr:col>
      <xdr:colOff>0</xdr:colOff>
      <xdr:row>115</xdr:row>
      <xdr:rowOff>91441</xdr:rowOff>
    </xdr:from>
    <xdr:to>
      <xdr:col>3</xdr:col>
      <xdr:colOff>1425030</xdr:colOff>
      <xdr:row>125</xdr:row>
      <xdr:rowOff>160021</xdr:rowOff>
    </xdr:to>
    <xdr:pic>
      <xdr:nvPicPr>
        <xdr:cNvPr id="6" name="Picture 5">
          <a:extLst>
            <a:ext uri="{FF2B5EF4-FFF2-40B4-BE49-F238E27FC236}">
              <a16:creationId xmlns:a16="http://schemas.microsoft.com/office/drawing/2014/main" id="{DFA0963F-2E4A-462F-A880-F315A27D72EA}"/>
            </a:ext>
          </a:extLst>
        </xdr:cNvPr>
        <xdr:cNvPicPr>
          <a:picLocks noChangeAspect="1"/>
        </xdr:cNvPicPr>
      </xdr:nvPicPr>
      <xdr:blipFill>
        <a:blip xmlns:r="http://schemas.openxmlformats.org/officeDocument/2006/relationships" r:embed="rId8"/>
        <a:stretch>
          <a:fillRect/>
        </a:stretch>
      </xdr:blipFill>
      <xdr:spPr>
        <a:xfrm>
          <a:off x="609600" y="21122641"/>
          <a:ext cx="3368130" cy="1897380"/>
        </a:xfrm>
        <a:prstGeom prst="rect">
          <a:avLst/>
        </a:prstGeom>
        <a:ln>
          <a:solidFill>
            <a:schemeClr val="accent3"/>
          </a:solidFill>
        </a:ln>
      </xdr:spPr>
    </xdr:pic>
    <xdr:clientData/>
  </xdr:twoCellAnchor>
  <xdr:twoCellAnchor editAs="oneCell">
    <xdr:from>
      <xdr:col>3</xdr:col>
      <xdr:colOff>1691640</xdr:colOff>
      <xdr:row>115</xdr:row>
      <xdr:rowOff>91441</xdr:rowOff>
    </xdr:from>
    <xdr:to>
      <xdr:col>4</xdr:col>
      <xdr:colOff>533400</xdr:colOff>
      <xdr:row>123</xdr:row>
      <xdr:rowOff>156567</xdr:rowOff>
    </xdr:to>
    <xdr:pic>
      <xdr:nvPicPr>
        <xdr:cNvPr id="8" name="Picture 7">
          <a:extLst>
            <a:ext uri="{FF2B5EF4-FFF2-40B4-BE49-F238E27FC236}">
              <a16:creationId xmlns:a16="http://schemas.microsoft.com/office/drawing/2014/main" id="{8268BEF3-CC7E-4DC8-8E8A-CF7F01014999}"/>
            </a:ext>
          </a:extLst>
        </xdr:cNvPr>
        <xdr:cNvPicPr>
          <a:picLocks noChangeAspect="1"/>
        </xdr:cNvPicPr>
      </xdr:nvPicPr>
      <xdr:blipFill>
        <a:blip xmlns:r="http://schemas.openxmlformats.org/officeDocument/2006/relationships" r:embed="rId9"/>
        <a:stretch>
          <a:fillRect/>
        </a:stretch>
      </xdr:blipFill>
      <xdr:spPr>
        <a:xfrm>
          <a:off x="4244340" y="21122641"/>
          <a:ext cx="2712720" cy="1528166"/>
        </a:xfrm>
        <a:prstGeom prst="rect">
          <a:avLst/>
        </a:prstGeom>
        <a:ln>
          <a:solidFill>
            <a:schemeClr val="accent3"/>
          </a:solidFill>
        </a:ln>
      </xdr:spPr>
    </xdr:pic>
    <xdr:clientData/>
  </xdr:twoCellAnchor>
  <xdr:twoCellAnchor editAs="oneCell">
    <xdr:from>
      <xdr:col>3</xdr:col>
      <xdr:colOff>2247900</xdr:colOff>
      <xdr:row>116</xdr:row>
      <xdr:rowOff>138240</xdr:rowOff>
    </xdr:from>
    <xdr:to>
      <xdr:col>5</xdr:col>
      <xdr:colOff>457200</xdr:colOff>
      <xdr:row>125</xdr:row>
      <xdr:rowOff>7608</xdr:rowOff>
    </xdr:to>
    <xdr:pic>
      <xdr:nvPicPr>
        <xdr:cNvPr id="9" name="Picture 8">
          <a:extLst>
            <a:ext uri="{FF2B5EF4-FFF2-40B4-BE49-F238E27FC236}">
              <a16:creationId xmlns:a16="http://schemas.microsoft.com/office/drawing/2014/main" id="{0543F404-744E-4EDA-A640-7773E81535F6}"/>
            </a:ext>
          </a:extLst>
        </xdr:cNvPr>
        <xdr:cNvPicPr>
          <a:picLocks noChangeAspect="1"/>
        </xdr:cNvPicPr>
      </xdr:nvPicPr>
      <xdr:blipFill>
        <a:blip xmlns:r="http://schemas.openxmlformats.org/officeDocument/2006/relationships" r:embed="rId10"/>
        <a:stretch>
          <a:fillRect/>
        </a:stretch>
      </xdr:blipFill>
      <xdr:spPr>
        <a:xfrm>
          <a:off x="4800600" y="21352320"/>
          <a:ext cx="2689860" cy="1515288"/>
        </a:xfrm>
        <a:prstGeom prst="rect">
          <a:avLst/>
        </a:prstGeom>
        <a:ln>
          <a:solidFill>
            <a:schemeClr val="accent3"/>
          </a:solidFill>
        </a:ln>
      </xdr:spPr>
    </xdr:pic>
    <xdr:clientData/>
  </xdr:twoCellAnchor>
  <xdr:twoCellAnchor editAs="oneCell">
    <xdr:from>
      <xdr:col>3</xdr:col>
      <xdr:colOff>2781300</xdr:colOff>
      <xdr:row>117</xdr:row>
      <xdr:rowOff>172162</xdr:rowOff>
    </xdr:from>
    <xdr:to>
      <xdr:col>6</xdr:col>
      <xdr:colOff>266700</xdr:colOff>
      <xdr:row>125</xdr:row>
      <xdr:rowOff>160021</xdr:rowOff>
    </xdr:to>
    <xdr:pic>
      <xdr:nvPicPr>
        <xdr:cNvPr id="10" name="Picture 9">
          <a:extLst>
            <a:ext uri="{FF2B5EF4-FFF2-40B4-BE49-F238E27FC236}">
              <a16:creationId xmlns:a16="http://schemas.microsoft.com/office/drawing/2014/main" id="{B308D363-581B-4D10-8CA1-585B0C2C113D}"/>
            </a:ext>
          </a:extLst>
        </xdr:cNvPr>
        <xdr:cNvPicPr>
          <a:picLocks noChangeAspect="1"/>
        </xdr:cNvPicPr>
      </xdr:nvPicPr>
      <xdr:blipFill>
        <a:blip xmlns:r="http://schemas.openxmlformats.org/officeDocument/2006/relationships" r:embed="rId11"/>
        <a:stretch>
          <a:fillRect/>
        </a:stretch>
      </xdr:blipFill>
      <xdr:spPr>
        <a:xfrm>
          <a:off x="5334000" y="21569122"/>
          <a:ext cx="2575560" cy="1450899"/>
        </a:xfrm>
        <a:prstGeom prst="rect">
          <a:avLst/>
        </a:prstGeom>
        <a:ln>
          <a:solidFill>
            <a:schemeClr val="accent3"/>
          </a:solid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2377440</xdr:colOff>
      <xdr:row>55</xdr:row>
      <xdr:rowOff>99060</xdr:rowOff>
    </xdr:from>
    <xdr:to>
      <xdr:col>9</xdr:col>
      <xdr:colOff>106680</xdr:colOff>
      <xdr:row>68</xdr:row>
      <xdr:rowOff>76200</xdr:rowOff>
    </xdr:to>
    <xdr:sp macro="" textlink="">
      <xdr:nvSpPr>
        <xdr:cNvPr id="2" name="Freeform 66">
          <a:extLst>
            <a:ext uri="{FF2B5EF4-FFF2-40B4-BE49-F238E27FC236}">
              <a16:creationId xmlns:a16="http://schemas.microsoft.com/office/drawing/2014/main" id="{489A77D7-37D4-4B35-9A93-F937F4678C34}"/>
            </a:ext>
          </a:extLst>
        </xdr:cNvPr>
        <xdr:cNvSpPr/>
      </xdr:nvSpPr>
      <xdr:spPr bwMode="gray">
        <a:xfrm>
          <a:off x="3512820" y="9060180"/>
          <a:ext cx="2286000" cy="2156460"/>
        </a:xfrm>
        <a:custGeom>
          <a:avLst/>
          <a:gdLst>
            <a:gd name="connsiteX0" fmla="*/ 0 w 2852382"/>
            <a:gd name="connsiteY0" fmla="*/ 0 h 2074460"/>
            <a:gd name="connsiteX1" fmla="*/ 2852382 w 2852382"/>
            <a:gd name="connsiteY1" fmla="*/ 0 h 2074460"/>
            <a:gd name="connsiteX2" fmla="*/ 2852382 w 2852382"/>
            <a:gd name="connsiteY2" fmla="*/ 2074460 h 2074460"/>
            <a:gd name="connsiteX3" fmla="*/ 2197289 w 2852382"/>
            <a:gd name="connsiteY3" fmla="*/ 2074460 h 2074460"/>
            <a:gd name="connsiteX4" fmla="*/ 1501253 w 2852382"/>
            <a:gd name="connsiteY4" fmla="*/ 1774209 h 2074460"/>
            <a:gd name="connsiteX5" fmla="*/ 1037229 w 2852382"/>
            <a:gd name="connsiteY5" fmla="*/ 1569492 h 2074460"/>
            <a:gd name="connsiteX6" fmla="*/ 586853 w 2852382"/>
            <a:gd name="connsiteY6" fmla="*/ 1241946 h 2074460"/>
            <a:gd name="connsiteX7" fmla="*/ 341194 w 2852382"/>
            <a:gd name="connsiteY7" fmla="*/ 996286 h 2074460"/>
            <a:gd name="connsiteX8" fmla="*/ 150125 w 2852382"/>
            <a:gd name="connsiteY8" fmla="*/ 655092 h 2074460"/>
            <a:gd name="connsiteX9" fmla="*/ 40943 w 2852382"/>
            <a:gd name="connsiteY9" fmla="*/ 341194 h 2074460"/>
            <a:gd name="connsiteX10" fmla="*/ 0 w 2852382"/>
            <a:gd name="connsiteY10" fmla="*/ 0 h 2074460"/>
            <a:gd name="connsiteX0" fmla="*/ 0 w 2852382"/>
            <a:gd name="connsiteY0" fmla="*/ 0 h 2074460"/>
            <a:gd name="connsiteX1" fmla="*/ 2852382 w 2852382"/>
            <a:gd name="connsiteY1" fmla="*/ 0 h 2074460"/>
            <a:gd name="connsiteX2" fmla="*/ 2852382 w 2852382"/>
            <a:gd name="connsiteY2" fmla="*/ 2074460 h 2074460"/>
            <a:gd name="connsiteX3" fmla="*/ 2103538 w 2852382"/>
            <a:gd name="connsiteY3" fmla="*/ 2006221 h 2074460"/>
            <a:gd name="connsiteX4" fmla="*/ 1501253 w 2852382"/>
            <a:gd name="connsiteY4" fmla="*/ 1774209 h 2074460"/>
            <a:gd name="connsiteX5" fmla="*/ 1037229 w 2852382"/>
            <a:gd name="connsiteY5" fmla="*/ 1569492 h 2074460"/>
            <a:gd name="connsiteX6" fmla="*/ 586853 w 2852382"/>
            <a:gd name="connsiteY6" fmla="*/ 1241946 h 2074460"/>
            <a:gd name="connsiteX7" fmla="*/ 341194 w 2852382"/>
            <a:gd name="connsiteY7" fmla="*/ 996286 h 2074460"/>
            <a:gd name="connsiteX8" fmla="*/ 150125 w 2852382"/>
            <a:gd name="connsiteY8" fmla="*/ 655092 h 2074460"/>
            <a:gd name="connsiteX9" fmla="*/ 40943 w 2852382"/>
            <a:gd name="connsiteY9" fmla="*/ 341194 h 2074460"/>
            <a:gd name="connsiteX10" fmla="*/ 0 w 2852382"/>
            <a:gd name="connsiteY10" fmla="*/ 0 h 2074460"/>
            <a:gd name="connsiteX0" fmla="*/ 0 w 2852382"/>
            <a:gd name="connsiteY0" fmla="*/ 0 h 2074460"/>
            <a:gd name="connsiteX1" fmla="*/ 2852382 w 2852382"/>
            <a:gd name="connsiteY1" fmla="*/ 0 h 2074460"/>
            <a:gd name="connsiteX2" fmla="*/ 2852382 w 2852382"/>
            <a:gd name="connsiteY2" fmla="*/ 2074460 h 2074460"/>
            <a:gd name="connsiteX3" fmla="*/ 2143717 w 2852382"/>
            <a:gd name="connsiteY3" fmla="*/ 1992573 h 2074460"/>
            <a:gd name="connsiteX4" fmla="*/ 1501253 w 2852382"/>
            <a:gd name="connsiteY4" fmla="*/ 1774209 h 2074460"/>
            <a:gd name="connsiteX5" fmla="*/ 1037229 w 2852382"/>
            <a:gd name="connsiteY5" fmla="*/ 1569492 h 2074460"/>
            <a:gd name="connsiteX6" fmla="*/ 586853 w 2852382"/>
            <a:gd name="connsiteY6" fmla="*/ 1241946 h 2074460"/>
            <a:gd name="connsiteX7" fmla="*/ 341194 w 2852382"/>
            <a:gd name="connsiteY7" fmla="*/ 996286 h 2074460"/>
            <a:gd name="connsiteX8" fmla="*/ 150125 w 2852382"/>
            <a:gd name="connsiteY8" fmla="*/ 655092 h 2074460"/>
            <a:gd name="connsiteX9" fmla="*/ 40943 w 2852382"/>
            <a:gd name="connsiteY9" fmla="*/ 341194 h 2074460"/>
            <a:gd name="connsiteX10" fmla="*/ 0 w 2852382"/>
            <a:gd name="connsiteY10" fmla="*/ 0 h 2074460"/>
            <a:gd name="connsiteX0" fmla="*/ 0 w 2852382"/>
            <a:gd name="connsiteY0" fmla="*/ 0 h 2074460"/>
            <a:gd name="connsiteX1" fmla="*/ 2852382 w 2852382"/>
            <a:gd name="connsiteY1" fmla="*/ 0 h 2074460"/>
            <a:gd name="connsiteX2" fmla="*/ 2852382 w 2852382"/>
            <a:gd name="connsiteY2" fmla="*/ 2074460 h 2074460"/>
            <a:gd name="connsiteX3" fmla="*/ 2143717 w 2852382"/>
            <a:gd name="connsiteY3" fmla="*/ 1978925 h 2074460"/>
            <a:gd name="connsiteX4" fmla="*/ 1501253 w 2852382"/>
            <a:gd name="connsiteY4" fmla="*/ 1774209 h 2074460"/>
            <a:gd name="connsiteX5" fmla="*/ 1037229 w 2852382"/>
            <a:gd name="connsiteY5" fmla="*/ 1569492 h 2074460"/>
            <a:gd name="connsiteX6" fmla="*/ 586853 w 2852382"/>
            <a:gd name="connsiteY6" fmla="*/ 1241946 h 2074460"/>
            <a:gd name="connsiteX7" fmla="*/ 341194 w 2852382"/>
            <a:gd name="connsiteY7" fmla="*/ 996286 h 2074460"/>
            <a:gd name="connsiteX8" fmla="*/ 150125 w 2852382"/>
            <a:gd name="connsiteY8" fmla="*/ 655092 h 2074460"/>
            <a:gd name="connsiteX9" fmla="*/ 40943 w 2852382"/>
            <a:gd name="connsiteY9" fmla="*/ 341194 h 2074460"/>
            <a:gd name="connsiteX10" fmla="*/ 0 w 2852382"/>
            <a:gd name="connsiteY10" fmla="*/ 0 h 2074460"/>
            <a:gd name="connsiteX0" fmla="*/ 0 w 2852382"/>
            <a:gd name="connsiteY0" fmla="*/ 0 h 2047165"/>
            <a:gd name="connsiteX1" fmla="*/ 2852382 w 2852382"/>
            <a:gd name="connsiteY1" fmla="*/ 0 h 2047165"/>
            <a:gd name="connsiteX2" fmla="*/ 2852382 w 2852382"/>
            <a:gd name="connsiteY2" fmla="*/ 2047165 h 2047165"/>
            <a:gd name="connsiteX3" fmla="*/ 2143717 w 2852382"/>
            <a:gd name="connsiteY3" fmla="*/ 1978925 h 2047165"/>
            <a:gd name="connsiteX4" fmla="*/ 1501253 w 2852382"/>
            <a:gd name="connsiteY4" fmla="*/ 1774209 h 2047165"/>
            <a:gd name="connsiteX5" fmla="*/ 1037229 w 2852382"/>
            <a:gd name="connsiteY5" fmla="*/ 1569492 h 2047165"/>
            <a:gd name="connsiteX6" fmla="*/ 586853 w 2852382"/>
            <a:gd name="connsiteY6" fmla="*/ 1241946 h 2047165"/>
            <a:gd name="connsiteX7" fmla="*/ 341194 w 2852382"/>
            <a:gd name="connsiteY7" fmla="*/ 996286 h 2047165"/>
            <a:gd name="connsiteX8" fmla="*/ 150125 w 2852382"/>
            <a:gd name="connsiteY8" fmla="*/ 655092 h 2047165"/>
            <a:gd name="connsiteX9" fmla="*/ 40943 w 2852382"/>
            <a:gd name="connsiteY9" fmla="*/ 341194 h 2047165"/>
            <a:gd name="connsiteX10" fmla="*/ 0 w 2852382"/>
            <a:gd name="connsiteY10" fmla="*/ 0 h 204716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Lst>
          <a:rect l="l" t="t" r="r" b="b"/>
          <a:pathLst>
            <a:path w="2852382" h="2047165">
              <a:moveTo>
                <a:pt x="0" y="0"/>
              </a:moveTo>
              <a:lnTo>
                <a:pt x="2852382" y="0"/>
              </a:lnTo>
              <a:lnTo>
                <a:pt x="2852382" y="2047165"/>
              </a:lnTo>
              <a:lnTo>
                <a:pt x="2143717" y="1978925"/>
              </a:lnTo>
              <a:cubicBezTo>
                <a:pt x="1942955" y="1901588"/>
                <a:pt x="1685668" y="1842448"/>
                <a:pt x="1501253" y="1774209"/>
              </a:cubicBezTo>
              <a:cubicBezTo>
                <a:pt x="1316838" y="1705970"/>
                <a:pt x="1191904" y="1637731"/>
                <a:pt x="1037229" y="1569492"/>
              </a:cubicBezTo>
              <a:lnTo>
                <a:pt x="586853" y="1241946"/>
              </a:lnTo>
              <a:lnTo>
                <a:pt x="341194" y="996286"/>
              </a:lnTo>
              <a:lnTo>
                <a:pt x="150125" y="655092"/>
              </a:lnTo>
              <a:lnTo>
                <a:pt x="40943" y="341194"/>
              </a:lnTo>
              <a:lnTo>
                <a:pt x="0" y="0"/>
              </a:lnTo>
              <a:close/>
            </a:path>
          </a:pathLst>
        </a:custGeom>
        <a:pattFill prst="dkUpDiag">
          <a:fgClr>
            <a:schemeClr val="bg1">
              <a:lumMod val="85000"/>
            </a:schemeClr>
          </a:fgClr>
          <a:bgClr>
            <a:schemeClr val="bg1"/>
          </a:bgClr>
        </a:pattFill>
        <a:ln w="6350">
          <a:noFill/>
          <a:miter lim="800000"/>
          <a:headEnd/>
          <a:tailEnd/>
        </a:ln>
        <a:effectLst/>
      </xdr:spPr>
      <xdr:txBody>
        <a:bodyPr vert="horz" wrap="square" lIns="54000" tIns="54000" rIns="54000" bIns="54000" numCol="1" rtlCol="0" anchor="t" anchorCtr="0" compatLnSpc="1">
          <a:prstTxWarp prst="textNoShape">
            <a:avLst/>
          </a:prstTxWarp>
          <a:noAutofit/>
        </a:bodyPr>
        <a:lstStyle>
          <a:defPPr>
            <a:defRPr lang="fi-FI"/>
          </a:defPPr>
          <a:lvl1pPr algn="l" rtl="0" fontAlgn="base">
            <a:spcBef>
              <a:spcPct val="0"/>
            </a:spcBef>
            <a:spcAft>
              <a:spcPct val="0"/>
            </a:spcAft>
            <a:defRPr kern="1200">
              <a:solidFill>
                <a:schemeClr val="tx1"/>
              </a:solidFill>
              <a:latin typeface="Arial" charset="0"/>
              <a:ea typeface="+mn-ea"/>
              <a:cs typeface="+mn-cs"/>
            </a:defRPr>
          </a:lvl1pPr>
          <a:lvl2pPr marL="389672" algn="l" rtl="0" fontAlgn="base">
            <a:spcBef>
              <a:spcPct val="0"/>
            </a:spcBef>
            <a:spcAft>
              <a:spcPct val="0"/>
            </a:spcAft>
            <a:defRPr kern="1200">
              <a:solidFill>
                <a:schemeClr val="tx1"/>
              </a:solidFill>
              <a:latin typeface="Arial" charset="0"/>
              <a:ea typeface="+mn-ea"/>
              <a:cs typeface="+mn-cs"/>
            </a:defRPr>
          </a:lvl2pPr>
          <a:lvl3pPr marL="779343" algn="l" rtl="0" fontAlgn="base">
            <a:spcBef>
              <a:spcPct val="0"/>
            </a:spcBef>
            <a:spcAft>
              <a:spcPct val="0"/>
            </a:spcAft>
            <a:defRPr kern="1200">
              <a:solidFill>
                <a:schemeClr val="tx1"/>
              </a:solidFill>
              <a:latin typeface="Arial" charset="0"/>
              <a:ea typeface="+mn-ea"/>
              <a:cs typeface="+mn-cs"/>
            </a:defRPr>
          </a:lvl3pPr>
          <a:lvl4pPr marL="1169015" algn="l" rtl="0" fontAlgn="base">
            <a:spcBef>
              <a:spcPct val="0"/>
            </a:spcBef>
            <a:spcAft>
              <a:spcPct val="0"/>
            </a:spcAft>
            <a:defRPr kern="1200">
              <a:solidFill>
                <a:schemeClr val="tx1"/>
              </a:solidFill>
              <a:latin typeface="Arial" charset="0"/>
              <a:ea typeface="+mn-ea"/>
              <a:cs typeface="+mn-cs"/>
            </a:defRPr>
          </a:lvl4pPr>
          <a:lvl5pPr marL="1558686" algn="l" rtl="0" fontAlgn="base">
            <a:spcBef>
              <a:spcPct val="0"/>
            </a:spcBef>
            <a:spcAft>
              <a:spcPct val="0"/>
            </a:spcAft>
            <a:defRPr kern="1200">
              <a:solidFill>
                <a:schemeClr val="tx1"/>
              </a:solidFill>
              <a:latin typeface="Arial" charset="0"/>
              <a:ea typeface="+mn-ea"/>
              <a:cs typeface="+mn-cs"/>
            </a:defRPr>
          </a:lvl5pPr>
          <a:lvl6pPr marL="1948358" algn="l" defTabSz="779343" rtl="0" eaLnBrk="1" latinLnBrk="0" hangingPunct="1">
            <a:defRPr kern="1200">
              <a:solidFill>
                <a:schemeClr val="tx1"/>
              </a:solidFill>
              <a:latin typeface="Arial" charset="0"/>
              <a:ea typeface="+mn-ea"/>
              <a:cs typeface="+mn-cs"/>
            </a:defRPr>
          </a:lvl6pPr>
          <a:lvl7pPr marL="2338029" algn="l" defTabSz="779343" rtl="0" eaLnBrk="1" latinLnBrk="0" hangingPunct="1">
            <a:defRPr kern="1200">
              <a:solidFill>
                <a:schemeClr val="tx1"/>
              </a:solidFill>
              <a:latin typeface="Arial" charset="0"/>
              <a:ea typeface="+mn-ea"/>
              <a:cs typeface="+mn-cs"/>
            </a:defRPr>
          </a:lvl7pPr>
          <a:lvl8pPr marL="2727701" algn="l" defTabSz="779343" rtl="0" eaLnBrk="1" latinLnBrk="0" hangingPunct="1">
            <a:defRPr kern="1200">
              <a:solidFill>
                <a:schemeClr val="tx1"/>
              </a:solidFill>
              <a:latin typeface="Arial" charset="0"/>
              <a:ea typeface="+mn-ea"/>
              <a:cs typeface="+mn-cs"/>
            </a:defRPr>
          </a:lvl8pPr>
          <a:lvl9pPr marL="3117372" algn="l" defTabSz="779343" rtl="0" eaLnBrk="1" latinLnBrk="0" hangingPunct="1">
            <a:defRPr kern="1200">
              <a:solidFill>
                <a:schemeClr val="tx1"/>
              </a:solidFill>
              <a:latin typeface="Arial" charset="0"/>
              <a:ea typeface="+mn-ea"/>
              <a:cs typeface="+mn-cs"/>
            </a:defRPr>
          </a:lvl9pPr>
        </a:lstStyle>
        <a:p>
          <a:pPr defTabSz="685800" fontAlgn="base">
            <a:spcAft>
              <a:spcPts val="225"/>
            </a:spcAft>
          </a:pPr>
          <a:endParaRPr lang="sv-SE" sz="1200" kern="0">
            <a:solidFill>
              <a:sysClr val="windowText" lastClr="000000"/>
            </a:solidFill>
            <a:latin typeface="+mj-lt"/>
            <a:cs typeface="Arial" pitchFamily="34" charset="0"/>
          </a:endParaRPr>
        </a:p>
      </xdr:txBody>
    </xdr:sp>
    <xdr:clientData/>
  </xdr:twoCellAnchor>
  <xdr:twoCellAnchor>
    <xdr:from>
      <xdr:col>0</xdr:col>
      <xdr:colOff>327660</xdr:colOff>
      <xdr:row>53</xdr:row>
      <xdr:rowOff>7620</xdr:rowOff>
    </xdr:from>
    <xdr:to>
      <xdr:col>11</xdr:col>
      <xdr:colOff>1554480</xdr:colOff>
      <xdr:row>83</xdr:row>
      <xdr:rowOff>144780</xdr:rowOff>
    </xdr:to>
    <xdr:graphicFrame macro="">
      <xdr:nvGraphicFramePr>
        <xdr:cNvPr id="3" name="Chart 2">
          <a:extLst>
            <a:ext uri="{FF2B5EF4-FFF2-40B4-BE49-F238E27FC236}">
              <a16:creationId xmlns:a16="http://schemas.microsoft.com/office/drawing/2014/main" id="{8BC58EF0-C033-48BB-8104-47772DC3DB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1333500</xdr:colOff>
      <xdr:row>81</xdr:row>
      <xdr:rowOff>158325</xdr:rowOff>
    </xdr:from>
    <xdr:to>
      <xdr:col>9</xdr:col>
      <xdr:colOff>68580</xdr:colOff>
      <xdr:row>83</xdr:row>
      <xdr:rowOff>18611</xdr:rowOff>
    </xdr:to>
    <xdr:sp macro="" textlink="">
      <xdr:nvSpPr>
        <xdr:cNvPr id="4" name="TextBox 47">
          <a:extLst>
            <a:ext uri="{FF2B5EF4-FFF2-40B4-BE49-F238E27FC236}">
              <a16:creationId xmlns:a16="http://schemas.microsoft.com/office/drawing/2014/main" id="{6980B3CF-AC1F-4411-B323-B9BCFEBF74F6}"/>
            </a:ext>
          </a:extLst>
        </xdr:cNvPr>
        <xdr:cNvSpPr txBox="1"/>
      </xdr:nvSpPr>
      <xdr:spPr bwMode="gray">
        <a:xfrm>
          <a:off x="5349240" y="13478085"/>
          <a:ext cx="434340" cy="195566"/>
        </a:xfrm>
        <a:prstGeom prst="rect">
          <a:avLst/>
        </a:prstGeom>
        <a:noFill/>
      </xdr:spPr>
      <xdr:txBody>
        <a:bodyPr wrap="square" rIns="0" rtlCol="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r>
            <a:rPr lang="sv-SE" sz="700">
              <a:solidFill>
                <a:sysClr val="windowText" lastClr="000000"/>
              </a:solidFill>
              <a:latin typeface="Arial" panose="020B0604020202020204" pitchFamily="34" charset="0"/>
              <a:cs typeface="Arial" panose="020B0604020202020204" pitchFamily="34" charset="0"/>
            </a:rPr>
            <a:t>HIGH</a:t>
          </a:r>
        </a:p>
      </xdr:txBody>
    </xdr:sp>
    <xdr:clientData/>
  </xdr:twoCellAnchor>
  <xdr:twoCellAnchor>
    <xdr:from>
      <xdr:col>2</xdr:col>
      <xdr:colOff>191347</xdr:colOff>
      <xdr:row>55</xdr:row>
      <xdr:rowOff>115147</xdr:rowOff>
    </xdr:from>
    <xdr:to>
      <xdr:col>3</xdr:col>
      <xdr:colOff>160020</xdr:colOff>
      <xdr:row>58</xdr:row>
      <xdr:rowOff>40640</xdr:rowOff>
    </xdr:to>
    <xdr:sp macro="" textlink="">
      <xdr:nvSpPr>
        <xdr:cNvPr id="5" name="TextBox 47">
          <a:extLst>
            <a:ext uri="{FF2B5EF4-FFF2-40B4-BE49-F238E27FC236}">
              <a16:creationId xmlns:a16="http://schemas.microsoft.com/office/drawing/2014/main" id="{D6F32458-92F2-4757-BE99-7E2F6C70BC39}"/>
            </a:ext>
          </a:extLst>
        </xdr:cNvPr>
        <xdr:cNvSpPr txBox="1"/>
      </xdr:nvSpPr>
      <xdr:spPr bwMode="gray">
        <a:xfrm rot="16200000">
          <a:off x="776817" y="9191837"/>
          <a:ext cx="428413" cy="197273"/>
        </a:xfrm>
        <a:prstGeom prst="rect">
          <a:avLst/>
        </a:prstGeom>
        <a:noFill/>
      </xdr:spPr>
      <xdr:txBody>
        <a:bodyPr wrap="square" rIns="0"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a:r>
            <a:rPr lang="sv-SE" sz="700">
              <a:solidFill>
                <a:sysClr val="windowText" lastClr="000000"/>
              </a:solidFill>
              <a:latin typeface="Arial" panose="020B0604020202020204" pitchFamily="34" charset="0"/>
              <a:cs typeface="Arial" panose="020B0604020202020204" pitchFamily="34" charset="0"/>
            </a:rPr>
            <a:t>HIGH</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0.39807</cdr:x>
      <cdr:y>0.03794</cdr:y>
    </cdr:from>
    <cdr:to>
      <cdr:x>0.63177</cdr:x>
      <cdr:y>0.07579</cdr:y>
    </cdr:to>
    <cdr:sp macro="" textlink="">
      <cdr:nvSpPr>
        <cdr:cNvPr id="2" name="TextBox 47">
          <a:extLst xmlns:a="http://schemas.openxmlformats.org/drawingml/2006/main">
            <a:ext uri="{FF2B5EF4-FFF2-40B4-BE49-F238E27FC236}">
              <a16:creationId xmlns:a16="http://schemas.microsoft.com/office/drawing/2014/main" id="{33D2AAAB-4A7E-4996-B960-4BD35C4D4486}"/>
            </a:ext>
          </a:extLst>
        </cdr:cNvPr>
        <cdr:cNvSpPr txBox="1"/>
      </cdr:nvSpPr>
      <cdr:spPr bwMode="gray">
        <a:xfrm xmlns:a="http://schemas.openxmlformats.org/drawingml/2006/main">
          <a:off x="3360917" y="196008"/>
          <a:ext cx="1973084" cy="195566"/>
        </a:xfrm>
        <a:prstGeom xmlns:a="http://schemas.openxmlformats.org/drawingml/2006/main" prst="rect">
          <a:avLst/>
        </a:prstGeom>
        <a:noFill xmlns:a="http://schemas.openxmlformats.org/drawingml/2006/main"/>
      </cdr:spPr>
      <cdr:txBody>
        <a:bodyPr xmlns:a="http://schemas.openxmlformats.org/drawingml/2006/main" wrap="square" lIns="0" rIns="0" rtlCol="0">
          <a:spAutoFit/>
        </a:bodyPr>
        <a:lstStyle xmlns:a="http://schemas.openxmlformats.org/drawingml/2006/main">
          <a:defPPr>
            <a:defRPr lang="fi-FI"/>
          </a:defPPr>
          <a:lvl1pPr algn="l" rtl="0" fontAlgn="base">
            <a:spcBef>
              <a:spcPct val="0"/>
            </a:spcBef>
            <a:spcAft>
              <a:spcPct val="0"/>
            </a:spcAft>
            <a:defRPr kern="1200">
              <a:solidFill>
                <a:schemeClr val="tx1"/>
              </a:solidFill>
              <a:latin typeface="Arial" charset="0"/>
              <a:ea typeface="+mn-ea"/>
              <a:cs typeface="+mn-cs"/>
            </a:defRPr>
          </a:lvl1pPr>
          <a:lvl2pPr marL="389672" algn="l" rtl="0" fontAlgn="base">
            <a:spcBef>
              <a:spcPct val="0"/>
            </a:spcBef>
            <a:spcAft>
              <a:spcPct val="0"/>
            </a:spcAft>
            <a:defRPr kern="1200">
              <a:solidFill>
                <a:schemeClr val="tx1"/>
              </a:solidFill>
              <a:latin typeface="Arial" charset="0"/>
              <a:ea typeface="+mn-ea"/>
              <a:cs typeface="+mn-cs"/>
            </a:defRPr>
          </a:lvl2pPr>
          <a:lvl3pPr marL="779343" algn="l" rtl="0" fontAlgn="base">
            <a:spcBef>
              <a:spcPct val="0"/>
            </a:spcBef>
            <a:spcAft>
              <a:spcPct val="0"/>
            </a:spcAft>
            <a:defRPr kern="1200">
              <a:solidFill>
                <a:schemeClr val="tx1"/>
              </a:solidFill>
              <a:latin typeface="Arial" charset="0"/>
              <a:ea typeface="+mn-ea"/>
              <a:cs typeface="+mn-cs"/>
            </a:defRPr>
          </a:lvl3pPr>
          <a:lvl4pPr marL="1169015" algn="l" rtl="0" fontAlgn="base">
            <a:spcBef>
              <a:spcPct val="0"/>
            </a:spcBef>
            <a:spcAft>
              <a:spcPct val="0"/>
            </a:spcAft>
            <a:defRPr kern="1200">
              <a:solidFill>
                <a:schemeClr val="tx1"/>
              </a:solidFill>
              <a:latin typeface="Arial" charset="0"/>
              <a:ea typeface="+mn-ea"/>
              <a:cs typeface="+mn-cs"/>
            </a:defRPr>
          </a:lvl4pPr>
          <a:lvl5pPr marL="1558686" algn="l" rtl="0" fontAlgn="base">
            <a:spcBef>
              <a:spcPct val="0"/>
            </a:spcBef>
            <a:spcAft>
              <a:spcPct val="0"/>
            </a:spcAft>
            <a:defRPr kern="1200">
              <a:solidFill>
                <a:schemeClr val="tx1"/>
              </a:solidFill>
              <a:latin typeface="Arial" charset="0"/>
              <a:ea typeface="+mn-ea"/>
              <a:cs typeface="+mn-cs"/>
            </a:defRPr>
          </a:lvl5pPr>
          <a:lvl6pPr marL="1948358" algn="l" defTabSz="779343" rtl="0" eaLnBrk="1" latinLnBrk="0" hangingPunct="1">
            <a:defRPr kern="1200">
              <a:solidFill>
                <a:schemeClr val="tx1"/>
              </a:solidFill>
              <a:latin typeface="Arial" charset="0"/>
              <a:ea typeface="+mn-ea"/>
              <a:cs typeface="+mn-cs"/>
            </a:defRPr>
          </a:lvl6pPr>
          <a:lvl7pPr marL="2338029" algn="l" defTabSz="779343" rtl="0" eaLnBrk="1" latinLnBrk="0" hangingPunct="1">
            <a:defRPr kern="1200">
              <a:solidFill>
                <a:schemeClr val="tx1"/>
              </a:solidFill>
              <a:latin typeface="Arial" charset="0"/>
              <a:ea typeface="+mn-ea"/>
              <a:cs typeface="+mn-cs"/>
            </a:defRPr>
          </a:lvl7pPr>
          <a:lvl8pPr marL="2727701" algn="l" defTabSz="779343" rtl="0" eaLnBrk="1" latinLnBrk="0" hangingPunct="1">
            <a:defRPr kern="1200">
              <a:solidFill>
                <a:schemeClr val="tx1"/>
              </a:solidFill>
              <a:latin typeface="Arial" charset="0"/>
              <a:ea typeface="+mn-ea"/>
              <a:cs typeface="+mn-cs"/>
            </a:defRPr>
          </a:lvl8pPr>
          <a:lvl9pPr marL="3117372" algn="l" defTabSz="779343" rtl="0" eaLnBrk="1" latinLnBrk="0" hangingPunct="1">
            <a:defRPr kern="1200">
              <a:solidFill>
                <a:schemeClr val="tx1"/>
              </a:solidFill>
              <a:latin typeface="Arial" charset="0"/>
              <a:ea typeface="+mn-ea"/>
              <a:cs typeface="+mn-cs"/>
            </a:defRPr>
          </a:lvl9pPr>
        </a:lstStyle>
        <a:p xmlns:a="http://schemas.openxmlformats.org/drawingml/2006/main">
          <a:pPr algn="r"/>
          <a:r>
            <a:rPr lang="sv-SE" sz="700" dirty="0">
              <a:solidFill>
                <a:schemeClr val="accent3"/>
              </a:solidFill>
              <a:latin typeface="Arial" panose="020B0604020202020204" pitchFamily="34" charset="0"/>
              <a:cs typeface="Arial" panose="020B0604020202020204" pitchFamily="34" charset="0"/>
            </a:rPr>
            <a:t>HIGH PRIORITY TECHNOLOGIES </a:t>
          </a:r>
        </a:p>
      </cdr:txBody>
    </cdr:sp>
  </cdr:relSizeAnchor>
</c:userShapes>
</file>

<file path=xl/tables/table1.xml><?xml version="1.0" encoding="utf-8"?>
<table xmlns="http://schemas.openxmlformats.org/spreadsheetml/2006/main" id="1" name="Table1" displayName="Table1" ref="A1:A6" totalsRowShown="0" headerRowDxfId="11" dataDxfId="10" dataCellStyle="Percent">
  <autoFilter ref="A1:A6"/>
  <tableColumns count="1">
    <tableColumn id="1" name="Percentage" dataDxfId="9" dataCellStyle="Percent"/>
  </tableColumns>
  <tableStyleInfo name="TableStyleLight8" showFirstColumn="0" showLastColumn="0" showRowStripes="1" showColumnStripes="0"/>
</table>
</file>

<file path=xl/tables/table2.xml><?xml version="1.0" encoding="utf-8"?>
<table xmlns="http://schemas.openxmlformats.org/spreadsheetml/2006/main" id="2" name="Table2" displayName="Table2" ref="A8:A13" totalsRowShown="0" headerRowDxfId="8" dataDxfId="7">
  <autoFilter ref="A8:A13"/>
  <tableColumns count="1">
    <tableColumn id="1" name="Value" dataDxfId="6"/>
  </tableColumns>
  <tableStyleInfo name="TableStyleLight8" showFirstColumn="0" showLastColumn="0" showRowStripes="1" showColumnStripes="0"/>
</table>
</file>

<file path=xl/tables/table3.xml><?xml version="1.0" encoding="utf-8"?>
<table xmlns="http://schemas.openxmlformats.org/spreadsheetml/2006/main" id="3" name="Table3" displayName="Table3" ref="A16:A21" totalsRowShown="0" headerRowDxfId="5" dataDxfId="4">
  <autoFilter ref="A16:A21"/>
  <tableColumns count="1">
    <tableColumn id="1" name="Circular business model" dataDxfId="3"/>
  </tableColumns>
  <tableStyleInfo name="TableStyleLight8" showFirstColumn="0" showLastColumn="0" showRowStripes="1" showColumnStripes="0"/>
</table>
</file>

<file path=xl/tables/table4.xml><?xml version="1.0" encoding="utf-8"?>
<table xmlns="http://schemas.openxmlformats.org/spreadsheetml/2006/main" id="4" name="Table4" displayName="Table4" ref="A23:A25" totalsRowShown="0" headerRowDxfId="2" dataDxfId="1">
  <autoFilter ref="A23:A25"/>
  <tableColumns count="1">
    <tableColumn id="1" name="Options"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G128"/>
  <sheetViews>
    <sheetView showGridLines="0" tabSelected="1" workbookViewId="0">
      <selection activeCell="B129" sqref="B129"/>
    </sheetView>
  </sheetViews>
  <sheetFormatPr defaultRowHeight="14.4" x14ac:dyDescent="0.3"/>
  <cols>
    <col min="2" max="2" width="25" customWidth="1"/>
    <col min="3" max="3" width="3.33203125" customWidth="1"/>
    <col min="4" max="4" width="56.44140625" customWidth="1"/>
  </cols>
  <sheetData>
    <row r="6" spans="2:7" x14ac:dyDescent="0.3">
      <c r="B6" s="38" t="s">
        <v>74</v>
      </c>
    </row>
    <row r="7" spans="2:7" x14ac:dyDescent="0.3">
      <c r="B7" s="39" t="s">
        <v>61</v>
      </c>
    </row>
    <row r="10" spans="2:7" ht="14.4" customHeight="1" x14ac:dyDescent="0.3">
      <c r="B10" s="49" t="s">
        <v>75</v>
      </c>
      <c r="C10" s="49"/>
      <c r="D10" s="49"/>
      <c r="E10" s="49"/>
      <c r="F10" s="49"/>
      <c r="G10" s="49"/>
    </row>
    <row r="11" spans="2:7" x14ac:dyDescent="0.3">
      <c r="B11" s="49"/>
      <c r="C11" s="49"/>
      <c r="D11" s="49"/>
      <c r="E11" s="49"/>
      <c r="F11" s="49"/>
      <c r="G11" s="49"/>
    </row>
    <row r="12" spans="2:7" x14ac:dyDescent="0.3">
      <c r="B12" s="49"/>
      <c r="C12" s="49"/>
      <c r="D12" s="49"/>
      <c r="E12" s="49"/>
      <c r="F12" s="49"/>
      <c r="G12" s="49"/>
    </row>
    <row r="13" spans="2:7" x14ac:dyDescent="0.3">
      <c r="B13" s="49"/>
      <c r="C13" s="49"/>
      <c r="D13" s="49"/>
      <c r="E13" s="49"/>
      <c r="F13" s="49"/>
      <c r="G13" s="49"/>
    </row>
    <row r="14" spans="2:7" x14ac:dyDescent="0.3">
      <c r="B14" s="49"/>
      <c r="C14" s="49"/>
      <c r="D14" s="49"/>
      <c r="E14" s="49"/>
      <c r="F14" s="49"/>
      <c r="G14" s="49"/>
    </row>
    <row r="15" spans="2:7" x14ac:dyDescent="0.3">
      <c r="B15" s="49"/>
      <c r="C15" s="49"/>
      <c r="D15" s="49"/>
      <c r="E15" s="49"/>
      <c r="F15" s="49"/>
      <c r="G15" s="49"/>
    </row>
    <row r="16" spans="2:7" x14ac:dyDescent="0.3">
      <c r="B16" s="49"/>
      <c r="C16" s="49"/>
      <c r="D16" s="49"/>
      <c r="E16" s="49"/>
      <c r="F16" s="49"/>
      <c r="G16" s="49"/>
    </row>
    <row r="17" spans="2:7" x14ac:dyDescent="0.3">
      <c r="B17" s="49"/>
      <c r="C17" s="49"/>
      <c r="D17" s="49"/>
      <c r="E17" s="49"/>
      <c r="F17" s="49"/>
      <c r="G17" s="49"/>
    </row>
    <row r="19" spans="2:7" x14ac:dyDescent="0.3">
      <c r="B19" s="40" t="s">
        <v>64</v>
      </c>
      <c r="C19" s="41"/>
      <c r="D19" s="41"/>
      <c r="E19" s="41"/>
      <c r="F19" s="41"/>
      <c r="G19" s="41"/>
    </row>
    <row r="21" spans="2:7" x14ac:dyDescent="0.3">
      <c r="B21" s="42" t="s">
        <v>65</v>
      </c>
      <c r="D21" s="42" t="s">
        <v>66</v>
      </c>
    </row>
    <row r="23" spans="2:7" x14ac:dyDescent="0.3">
      <c r="B23" s="43" t="s">
        <v>61</v>
      </c>
      <c r="D23" s="44" t="s">
        <v>68</v>
      </c>
    </row>
    <row r="25" spans="2:7" x14ac:dyDescent="0.3">
      <c r="B25" s="43" t="s">
        <v>67</v>
      </c>
      <c r="D25" s="44" t="s">
        <v>69</v>
      </c>
    </row>
    <row r="28" spans="2:7" x14ac:dyDescent="0.3">
      <c r="B28" s="40" t="s">
        <v>62</v>
      </c>
      <c r="C28" s="41"/>
      <c r="D28" s="41"/>
      <c r="E28" s="41"/>
      <c r="F28" s="41"/>
      <c r="G28" s="41"/>
    </row>
    <row r="30" spans="2:7" x14ac:dyDescent="0.3">
      <c r="B30" s="2" t="s">
        <v>70</v>
      </c>
    </row>
    <row r="40" spans="2:2" x14ac:dyDescent="0.3">
      <c r="B40" s="2" t="s">
        <v>77</v>
      </c>
    </row>
    <row r="63" spans="2:2" x14ac:dyDescent="0.3">
      <c r="B63" s="2" t="s">
        <v>71</v>
      </c>
    </row>
    <row r="90" spans="2:2" x14ac:dyDescent="0.3">
      <c r="B90" s="2" t="s">
        <v>82</v>
      </c>
    </row>
    <row r="111" spans="2:7" x14ac:dyDescent="0.3">
      <c r="B111" s="40" t="s">
        <v>83</v>
      </c>
      <c r="C111" s="41"/>
      <c r="D111" s="41"/>
      <c r="E111" s="41"/>
      <c r="F111" s="41"/>
      <c r="G111" s="41"/>
    </row>
    <row r="113" spans="2:2" x14ac:dyDescent="0.3">
      <c r="B113" s="1" t="s">
        <v>84</v>
      </c>
    </row>
    <row r="114" spans="2:2" x14ac:dyDescent="0.3">
      <c r="B114" s="2" t="s">
        <v>85</v>
      </c>
    </row>
    <row r="128" spans="2:2" x14ac:dyDescent="0.3">
      <c r="B128" s="39" t="s">
        <v>86</v>
      </c>
    </row>
  </sheetData>
  <mergeCells count="1">
    <mergeCell ref="B10:G1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14"/>
  <sheetViews>
    <sheetView showGridLines="0" topLeftCell="A76" zoomScale="85" zoomScaleNormal="85" workbookViewId="0">
      <selection activeCell="H116" sqref="H116"/>
    </sheetView>
  </sheetViews>
  <sheetFormatPr defaultRowHeight="13.2" x14ac:dyDescent="0.25"/>
  <cols>
    <col min="1" max="1" width="5.44140625" style="2" customWidth="1"/>
    <col min="2" max="2" width="4.77734375" style="2" customWidth="1"/>
    <col min="3" max="3" width="3.33203125" style="2" customWidth="1"/>
    <col min="4" max="4" width="3" style="2" customWidth="1"/>
    <col min="5" max="5" width="25.33203125" style="2" hidden="1" customWidth="1"/>
    <col min="6" max="6" width="39" style="2" customWidth="1"/>
    <col min="7" max="7" width="2.6640625" style="2" customWidth="1"/>
    <col min="8" max="8" width="22.5546875" style="2" bestFit="1" customWidth="1"/>
    <col min="9" max="9" width="2.21875" style="2" customWidth="1"/>
    <col min="10" max="10" width="22.77734375" style="2" bestFit="1" customWidth="1"/>
    <col min="11" max="11" width="2.88671875" style="2" customWidth="1"/>
    <col min="12" max="12" width="23.21875" style="2" customWidth="1"/>
    <col min="13" max="13" width="3.5546875" style="2" customWidth="1"/>
    <col min="14" max="14" width="3.44140625" style="2" customWidth="1"/>
    <col min="15" max="15" width="4.44140625" style="2" customWidth="1"/>
    <col min="16" max="21" width="8.88671875" style="2"/>
    <col min="22" max="22" width="6.44140625" style="2" customWidth="1"/>
    <col min="23" max="16384" width="8.88671875" style="2"/>
  </cols>
  <sheetData>
    <row r="2" spans="2:25" x14ac:dyDescent="0.25">
      <c r="B2" s="7"/>
      <c r="C2" s="8"/>
      <c r="D2" s="8"/>
      <c r="E2" s="8"/>
      <c r="F2" s="8"/>
      <c r="G2" s="8"/>
      <c r="H2" s="8"/>
      <c r="I2" s="8"/>
      <c r="J2" s="8"/>
      <c r="K2" s="8"/>
      <c r="L2" s="8"/>
      <c r="M2" s="9"/>
      <c r="O2" s="7"/>
      <c r="P2" s="8"/>
      <c r="Q2" s="8"/>
      <c r="R2" s="8"/>
      <c r="S2" s="8"/>
      <c r="T2" s="8"/>
      <c r="U2" s="8"/>
      <c r="V2" s="8"/>
      <c r="W2" s="9"/>
      <c r="X2" s="11"/>
      <c r="Y2" s="11"/>
    </row>
    <row r="3" spans="2:25" ht="15.6" x14ac:dyDescent="0.3">
      <c r="B3" s="10"/>
      <c r="C3" s="11"/>
      <c r="D3" s="11"/>
      <c r="E3" s="11"/>
      <c r="F3" s="12" t="s">
        <v>54</v>
      </c>
      <c r="G3" s="11"/>
      <c r="H3" s="11"/>
      <c r="I3" s="11"/>
      <c r="J3" s="11"/>
      <c r="K3" s="11"/>
      <c r="L3" s="11"/>
      <c r="M3" s="13"/>
      <c r="O3" s="10"/>
      <c r="P3" s="28" t="s">
        <v>28</v>
      </c>
      <c r="Q3" s="20"/>
      <c r="R3" s="20"/>
      <c r="S3" s="20"/>
      <c r="T3" s="20"/>
      <c r="U3" s="20"/>
      <c r="V3" s="20"/>
      <c r="W3" s="13"/>
      <c r="X3" s="11"/>
      <c r="Y3" s="11"/>
    </row>
    <row r="4" spans="2:25" x14ac:dyDescent="0.25">
      <c r="B4" s="10"/>
      <c r="C4" s="11"/>
      <c r="D4" s="11"/>
      <c r="E4" s="11"/>
      <c r="F4" s="11"/>
      <c r="G4" s="11"/>
      <c r="H4" s="11"/>
      <c r="I4" s="11"/>
      <c r="J4" s="11"/>
      <c r="K4" s="11"/>
      <c r="L4" s="11"/>
      <c r="M4" s="13"/>
      <c r="O4" s="10"/>
      <c r="P4" s="11"/>
      <c r="Q4" s="11"/>
      <c r="R4" s="11"/>
      <c r="S4" s="11"/>
      <c r="T4" s="11"/>
      <c r="U4" s="11"/>
      <c r="V4" s="11"/>
      <c r="W4" s="13"/>
      <c r="X4" s="11"/>
      <c r="Y4" s="11"/>
    </row>
    <row r="5" spans="2:25" ht="13.8" thickBot="1" x14ac:dyDescent="0.3">
      <c r="B5" s="10"/>
      <c r="C5" s="11"/>
      <c r="D5" s="11"/>
      <c r="E5" s="11"/>
      <c r="F5" s="14" t="s">
        <v>1</v>
      </c>
      <c r="G5" s="11"/>
      <c r="H5" s="11"/>
      <c r="I5" s="11"/>
      <c r="J5" s="11"/>
      <c r="K5" s="11"/>
      <c r="L5" s="11"/>
      <c r="M5" s="13"/>
      <c r="O5" s="10"/>
      <c r="P5" s="30"/>
      <c r="Q5" s="22" t="s">
        <v>19</v>
      </c>
      <c r="R5" s="11"/>
      <c r="S5" s="11"/>
      <c r="T5" s="11"/>
      <c r="U5" s="11"/>
      <c r="V5" s="11"/>
      <c r="W5" s="13"/>
      <c r="X5" s="11"/>
      <c r="Y5" s="11"/>
    </row>
    <row r="6" spans="2:25" ht="13.8" thickBot="1" x14ac:dyDescent="0.3">
      <c r="B6" s="10"/>
      <c r="C6" s="11"/>
      <c r="D6" s="11"/>
      <c r="E6" s="11"/>
      <c r="F6" s="45"/>
      <c r="G6" s="11"/>
      <c r="H6" s="11"/>
      <c r="I6" s="11"/>
      <c r="J6" s="11"/>
      <c r="K6" s="11"/>
      <c r="L6" s="11"/>
      <c r="M6" s="13"/>
      <c r="O6" s="10"/>
      <c r="P6" s="23"/>
      <c r="Q6" s="22" t="s">
        <v>20</v>
      </c>
      <c r="R6" s="11"/>
      <c r="S6" s="11"/>
      <c r="T6" s="11"/>
      <c r="U6" s="11"/>
      <c r="V6" s="11"/>
      <c r="W6" s="13"/>
      <c r="X6" s="11"/>
      <c r="Y6" s="11"/>
    </row>
    <row r="7" spans="2:25" x14ac:dyDescent="0.25">
      <c r="B7" s="10"/>
      <c r="C7" s="11"/>
      <c r="D7" s="11"/>
      <c r="E7" s="11"/>
      <c r="F7" s="11"/>
      <c r="G7" s="11"/>
      <c r="H7" s="11"/>
      <c r="I7" s="11"/>
      <c r="J7" s="11"/>
      <c r="K7" s="11"/>
      <c r="L7" s="11"/>
      <c r="M7" s="13"/>
      <c r="O7" s="10"/>
      <c r="P7" s="11"/>
      <c r="Q7" s="11"/>
      <c r="R7" s="11"/>
      <c r="S7" s="11"/>
      <c r="T7" s="11"/>
      <c r="U7" s="11"/>
      <c r="V7" s="11"/>
      <c r="W7" s="13"/>
      <c r="X7" s="11"/>
      <c r="Y7" s="11"/>
    </row>
    <row r="8" spans="2:25" x14ac:dyDescent="0.25">
      <c r="B8" s="10"/>
      <c r="C8" s="11"/>
      <c r="D8" s="11"/>
      <c r="E8" s="11"/>
      <c r="F8" s="14" t="s">
        <v>58</v>
      </c>
      <c r="G8" s="11"/>
      <c r="H8" s="11"/>
      <c r="I8" s="11"/>
      <c r="J8" s="11"/>
      <c r="K8" s="11"/>
      <c r="L8" s="11"/>
      <c r="M8" s="13"/>
      <c r="O8" s="10"/>
      <c r="P8" s="16"/>
      <c r="Q8" s="37" t="s">
        <v>55</v>
      </c>
      <c r="R8" s="11"/>
      <c r="S8" s="11"/>
      <c r="T8" s="11"/>
      <c r="U8" s="11"/>
      <c r="V8" s="11"/>
      <c r="W8" s="13"/>
      <c r="X8" s="11"/>
      <c r="Y8" s="11"/>
    </row>
    <row r="9" spans="2:25" x14ac:dyDescent="0.25">
      <c r="B9" s="10"/>
      <c r="C9" s="11"/>
      <c r="D9" s="11"/>
      <c r="E9" s="11"/>
      <c r="F9" s="11"/>
      <c r="G9" s="11"/>
      <c r="H9" s="11"/>
      <c r="I9" s="11"/>
      <c r="J9" s="11"/>
      <c r="K9" s="11"/>
      <c r="L9" s="11"/>
      <c r="M9" s="13"/>
      <c r="O9" s="10"/>
      <c r="P9" s="29"/>
      <c r="Q9" s="37" t="s">
        <v>56</v>
      </c>
      <c r="R9" s="11"/>
      <c r="S9" s="11"/>
      <c r="T9" s="11"/>
      <c r="U9" s="11"/>
      <c r="V9" s="11"/>
      <c r="W9" s="13"/>
      <c r="X9" s="11"/>
      <c r="Y9" s="11"/>
    </row>
    <row r="10" spans="2:25" x14ac:dyDescent="0.25">
      <c r="B10" s="10"/>
      <c r="C10" s="11"/>
      <c r="D10" s="11"/>
      <c r="E10" s="11"/>
      <c r="F10" s="15" t="s">
        <v>31</v>
      </c>
      <c r="G10" s="11"/>
      <c r="H10" s="15" t="s">
        <v>0</v>
      </c>
      <c r="I10" s="11"/>
      <c r="J10" s="15" t="s">
        <v>22</v>
      </c>
      <c r="K10" s="11"/>
      <c r="L10" s="15" t="s">
        <v>16</v>
      </c>
      <c r="M10" s="13"/>
      <c r="O10" s="10"/>
      <c r="P10" s="17"/>
      <c r="Q10" s="37" t="s">
        <v>57</v>
      </c>
      <c r="R10" s="11"/>
      <c r="S10" s="11"/>
      <c r="T10" s="11"/>
      <c r="U10" s="11"/>
      <c r="V10" s="11"/>
      <c r="W10" s="13"/>
      <c r="X10" s="11"/>
      <c r="Y10" s="11"/>
    </row>
    <row r="11" spans="2:25" x14ac:dyDescent="0.25">
      <c r="B11" s="10"/>
      <c r="C11" s="11"/>
      <c r="D11" s="11"/>
      <c r="E11" s="11"/>
      <c r="F11" s="15"/>
      <c r="G11" s="11"/>
      <c r="H11" s="11"/>
      <c r="I11" s="11"/>
      <c r="J11" s="11"/>
      <c r="K11" s="11"/>
      <c r="L11" s="11"/>
      <c r="M11" s="13"/>
      <c r="O11" s="10"/>
      <c r="P11" s="11"/>
      <c r="Q11" s="11"/>
      <c r="R11" s="11"/>
      <c r="S11" s="11"/>
      <c r="T11" s="11"/>
      <c r="U11" s="11"/>
      <c r="V11" s="11"/>
      <c r="W11" s="13"/>
      <c r="X11" s="11"/>
      <c r="Y11" s="11"/>
    </row>
    <row r="12" spans="2:25" ht="13.2" customHeight="1" x14ac:dyDescent="0.25">
      <c r="B12" s="10"/>
      <c r="C12" s="50" t="s">
        <v>35</v>
      </c>
      <c r="D12" s="36"/>
      <c r="E12" s="11" t="b">
        <f>OR($F$6=Values!$A$17)</f>
        <v>0</v>
      </c>
      <c r="F12" s="16" t="s">
        <v>32</v>
      </c>
      <c r="G12" s="11"/>
      <c r="H12" s="46"/>
      <c r="I12" s="11"/>
      <c r="J12" s="46"/>
      <c r="K12" s="11"/>
      <c r="L12" s="46"/>
      <c r="M12" s="13"/>
      <c r="O12" s="10"/>
      <c r="P12" s="11"/>
      <c r="Q12" s="11"/>
      <c r="R12" s="11"/>
      <c r="S12" s="11"/>
      <c r="T12" s="11"/>
      <c r="U12" s="11"/>
      <c r="V12" s="11"/>
      <c r="W12" s="13"/>
      <c r="X12" s="11"/>
      <c r="Y12" s="11"/>
    </row>
    <row r="13" spans="2:25" x14ac:dyDescent="0.25">
      <c r="B13" s="10"/>
      <c r="C13" s="50"/>
      <c r="D13" s="36"/>
      <c r="E13" s="11"/>
      <c r="F13" s="11"/>
      <c r="G13" s="11"/>
      <c r="H13" s="11"/>
      <c r="I13" s="11"/>
      <c r="J13" s="11"/>
      <c r="K13" s="11"/>
      <c r="L13" s="47"/>
      <c r="M13" s="13"/>
      <c r="O13" s="10"/>
      <c r="P13" s="28" t="s">
        <v>29</v>
      </c>
      <c r="Q13" s="20"/>
      <c r="R13" s="20"/>
      <c r="S13" s="20"/>
      <c r="T13" s="20"/>
      <c r="U13" s="20"/>
      <c r="V13" s="20"/>
      <c r="W13" s="13"/>
      <c r="X13" s="11"/>
      <c r="Y13" s="11"/>
    </row>
    <row r="14" spans="2:25" x14ac:dyDescent="0.25">
      <c r="B14" s="10"/>
      <c r="C14" s="50"/>
      <c r="D14" s="36"/>
      <c r="E14" s="11" t="b">
        <f>OR($F$6=Values!$A$17,$F$6=Values!$A$19,$F$6=Values!$A$21)</f>
        <v>0</v>
      </c>
      <c r="F14" s="29" t="s">
        <v>33</v>
      </c>
      <c r="G14" s="11"/>
      <c r="H14" s="46"/>
      <c r="I14" s="11"/>
      <c r="J14" s="46"/>
      <c r="K14" s="11"/>
      <c r="L14" s="46"/>
      <c r="M14" s="13"/>
      <c r="O14" s="10"/>
      <c r="P14" s="11"/>
      <c r="Q14" s="11"/>
      <c r="R14" s="11"/>
      <c r="S14" s="11"/>
      <c r="T14" s="11"/>
      <c r="U14" s="11"/>
      <c r="V14" s="11"/>
      <c r="W14" s="13"/>
      <c r="X14" s="11"/>
      <c r="Y14" s="11"/>
    </row>
    <row r="15" spans="2:25" x14ac:dyDescent="0.25">
      <c r="B15" s="10"/>
      <c r="C15" s="50"/>
      <c r="D15" s="36"/>
      <c r="E15" s="11"/>
      <c r="F15" s="11"/>
      <c r="G15" s="11"/>
      <c r="H15" s="11"/>
      <c r="I15" s="11"/>
      <c r="J15" s="11"/>
      <c r="K15" s="11"/>
      <c r="L15" s="11"/>
      <c r="M15" s="13"/>
      <c r="O15" s="10"/>
      <c r="P15" s="11" t="s">
        <v>30</v>
      </c>
      <c r="Q15" s="11"/>
      <c r="R15" s="11"/>
      <c r="S15" s="11"/>
      <c r="T15" s="11"/>
      <c r="U15" s="11"/>
      <c r="V15" s="11"/>
      <c r="W15" s="13"/>
      <c r="X15" s="11"/>
      <c r="Y15" s="11"/>
    </row>
    <row r="16" spans="2:25" x14ac:dyDescent="0.25">
      <c r="B16" s="10"/>
      <c r="C16" s="50"/>
      <c r="D16" s="36"/>
      <c r="E16" s="11" t="b">
        <f>OR($F$6=Values!$A$20)</f>
        <v>0</v>
      </c>
      <c r="F16" s="29" t="s">
        <v>34</v>
      </c>
      <c r="G16" s="11"/>
      <c r="H16" s="46"/>
      <c r="I16" s="11"/>
      <c r="J16" s="46"/>
      <c r="K16" s="11"/>
      <c r="L16" s="46"/>
      <c r="M16" s="13"/>
      <c r="O16" s="10"/>
      <c r="P16" s="11"/>
      <c r="Q16" s="11"/>
      <c r="R16" s="11"/>
      <c r="S16" s="11"/>
      <c r="T16" s="11"/>
      <c r="U16" s="11"/>
      <c r="V16" s="11"/>
      <c r="W16" s="13"/>
      <c r="X16" s="11"/>
      <c r="Y16" s="11"/>
    </row>
    <row r="17" spans="2:25" x14ac:dyDescent="0.25">
      <c r="B17" s="10"/>
      <c r="C17" s="50"/>
      <c r="D17" s="18"/>
      <c r="E17" s="11"/>
      <c r="F17" s="11"/>
      <c r="G17" s="11"/>
      <c r="H17" s="11"/>
      <c r="I17" s="11"/>
      <c r="J17" s="11"/>
      <c r="K17" s="11"/>
      <c r="L17" s="11"/>
      <c r="M17" s="13"/>
      <c r="O17" s="10"/>
      <c r="P17" s="11" t="s">
        <v>59</v>
      </c>
      <c r="Q17" s="11"/>
      <c r="R17" s="11"/>
      <c r="S17" s="11"/>
      <c r="T17" s="11"/>
      <c r="U17" s="11"/>
      <c r="V17" s="11"/>
      <c r="W17" s="13"/>
      <c r="X17" s="11"/>
      <c r="Y17" s="11"/>
    </row>
    <row r="18" spans="2:25" x14ac:dyDescent="0.25">
      <c r="B18" s="10"/>
      <c r="C18" s="50"/>
      <c r="D18" s="36"/>
      <c r="E18" s="11" t="b">
        <f>OR($F$6=Values!$A$17,$F$6=Values!$A$20)</f>
        <v>0</v>
      </c>
      <c r="F18" s="17" t="s">
        <v>51</v>
      </c>
      <c r="G18" s="11"/>
      <c r="H18" s="46"/>
      <c r="I18" s="11"/>
      <c r="J18" s="46"/>
      <c r="K18" s="11"/>
      <c r="L18" s="46"/>
      <c r="M18" s="13"/>
      <c r="O18" s="10"/>
      <c r="P18" s="11"/>
      <c r="Q18" s="11"/>
      <c r="R18" s="11"/>
      <c r="S18" s="11"/>
      <c r="T18" s="11"/>
      <c r="U18" s="11"/>
      <c r="V18" s="11"/>
      <c r="W18" s="13"/>
      <c r="X18" s="11"/>
      <c r="Y18" s="11"/>
    </row>
    <row r="19" spans="2:25" x14ac:dyDescent="0.25">
      <c r="B19" s="10"/>
      <c r="C19" s="50"/>
      <c r="D19" s="18"/>
      <c r="E19" s="11"/>
      <c r="F19" s="11"/>
      <c r="G19" s="11"/>
      <c r="H19" s="11"/>
      <c r="I19" s="11"/>
      <c r="J19" s="11"/>
      <c r="K19" s="11"/>
      <c r="L19" s="11"/>
      <c r="M19" s="13"/>
      <c r="O19" s="10"/>
      <c r="P19" s="11"/>
      <c r="Q19" s="11"/>
      <c r="R19" s="11"/>
      <c r="S19" s="11"/>
      <c r="T19" s="11"/>
      <c r="U19" s="11"/>
      <c r="V19" s="11"/>
      <c r="W19" s="13"/>
      <c r="X19" s="11"/>
      <c r="Y19" s="11"/>
    </row>
    <row r="20" spans="2:25" x14ac:dyDescent="0.25">
      <c r="B20" s="10"/>
      <c r="C20" s="50"/>
      <c r="D20" s="18"/>
      <c r="E20" s="11" t="b">
        <f>OR($F$6=Values!$A$18,$F$6=Values!$A$19,$F$6=Values!$A$21)</f>
        <v>0</v>
      </c>
      <c r="F20" s="16" t="s">
        <v>76</v>
      </c>
      <c r="G20" s="11"/>
      <c r="H20" s="46"/>
      <c r="I20" s="11"/>
      <c r="J20" s="46"/>
      <c r="K20" s="11"/>
      <c r="L20" s="46"/>
      <c r="M20" s="13"/>
      <c r="O20" s="10"/>
      <c r="P20" s="11"/>
      <c r="Q20" s="11"/>
      <c r="R20" s="11"/>
      <c r="S20" s="11"/>
      <c r="T20" s="11"/>
      <c r="U20" s="11"/>
      <c r="V20" s="11"/>
      <c r="W20" s="13"/>
      <c r="X20" s="11"/>
      <c r="Y20" s="11"/>
    </row>
    <row r="21" spans="2:25" x14ac:dyDescent="0.25">
      <c r="B21" s="10"/>
      <c r="C21" s="11"/>
      <c r="D21" s="18"/>
      <c r="E21" s="11"/>
      <c r="F21" s="11"/>
      <c r="G21" s="11"/>
      <c r="H21" s="11"/>
      <c r="I21" s="11"/>
      <c r="J21" s="11"/>
      <c r="K21" s="11"/>
      <c r="L21" s="11"/>
      <c r="M21" s="13"/>
      <c r="O21" s="10"/>
      <c r="P21" s="11"/>
      <c r="Q21" s="11"/>
      <c r="R21" s="11"/>
      <c r="S21" s="11"/>
      <c r="T21" s="11"/>
      <c r="U21" s="11"/>
      <c r="V21" s="11"/>
      <c r="W21" s="13"/>
      <c r="X21" s="11"/>
      <c r="Y21" s="11"/>
    </row>
    <row r="22" spans="2:25" ht="13.2" customHeight="1" x14ac:dyDescent="0.25">
      <c r="B22" s="10"/>
      <c r="C22" s="50" t="s">
        <v>41</v>
      </c>
      <c r="D22" s="36"/>
      <c r="E22" s="11" t="b">
        <f>OR($F$6=Values!$A$17,$F$6=Values!$A$18,$F$6=Values!$A$19,$F$6=Values!$A$20,$F$6=Values!$A$21,)</f>
        <v>0</v>
      </c>
      <c r="F22" s="16" t="s">
        <v>36</v>
      </c>
      <c r="G22" s="11"/>
      <c r="H22" s="46"/>
      <c r="I22" s="11"/>
      <c r="J22" s="46"/>
      <c r="K22" s="11"/>
      <c r="L22" s="46"/>
      <c r="M22" s="13"/>
      <c r="O22" s="10"/>
      <c r="P22" s="25" t="s">
        <v>60</v>
      </c>
      <c r="Q22" s="11"/>
      <c r="R22" s="11"/>
      <c r="S22" s="11"/>
      <c r="T22" s="11"/>
      <c r="U22" s="11"/>
      <c r="V22" s="11"/>
      <c r="W22" s="13"/>
      <c r="X22" s="11"/>
      <c r="Y22" s="11"/>
    </row>
    <row r="23" spans="2:25" x14ac:dyDescent="0.25">
      <c r="B23" s="10"/>
      <c r="C23" s="50"/>
      <c r="D23" s="36"/>
      <c r="E23" s="11"/>
      <c r="F23" s="11"/>
      <c r="G23" s="11"/>
      <c r="H23" s="11"/>
      <c r="I23" s="11"/>
      <c r="J23" s="11"/>
      <c r="K23" s="11"/>
      <c r="L23" s="11"/>
      <c r="M23" s="13"/>
      <c r="O23" s="10"/>
      <c r="P23" s="11"/>
      <c r="Q23" s="11"/>
      <c r="R23" s="11"/>
      <c r="S23" s="11"/>
      <c r="T23" s="11"/>
      <c r="U23" s="11"/>
      <c r="V23" s="11"/>
      <c r="W23" s="13"/>
      <c r="X23" s="11"/>
      <c r="Y23" s="11"/>
    </row>
    <row r="24" spans="2:25" x14ac:dyDescent="0.25">
      <c r="B24" s="10"/>
      <c r="C24" s="50"/>
      <c r="D24" s="36"/>
      <c r="E24" s="11" t="b">
        <f>OR($F$6=Values!$A$17, $F$6=Values!$A$19)</f>
        <v>0</v>
      </c>
      <c r="F24" s="16" t="s">
        <v>37</v>
      </c>
      <c r="G24" s="11"/>
      <c r="H24" s="46"/>
      <c r="I24" s="11"/>
      <c r="J24" s="46"/>
      <c r="K24" s="11"/>
      <c r="L24" s="46"/>
      <c r="M24" s="13"/>
      <c r="O24" s="10"/>
      <c r="P24" s="11" t="s">
        <v>72</v>
      </c>
      <c r="Q24" s="11"/>
      <c r="R24" s="11"/>
      <c r="S24" s="11"/>
      <c r="T24" s="11"/>
      <c r="U24" s="11"/>
      <c r="V24" s="11"/>
      <c r="W24" s="13"/>
      <c r="X24" s="11"/>
      <c r="Y24" s="11"/>
    </row>
    <row r="25" spans="2:25" x14ac:dyDescent="0.25">
      <c r="B25" s="10"/>
      <c r="C25" s="50"/>
      <c r="D25" s="36"/>
      <c r="E25" s="11"/>
      <c r="F25" s="11"/>
      <c r="G25" s="11"/>
      <c r="H25" s="11"/>
      <c r="I25" s="11"/>
      <c r="J25" s="11"/>
      <c r="K25" s="11"/>
      <c r="L25" s="11"/>
      <c r="M25" s="13"/>
      <c r="O25" s="10"/>
      <c r="P25" s="11"/>
      <c r="Q25" s="11"/>
      <c r="R25" s="11"/>
      <c r="S25" s="11"/>
      <c r="T25" s="11"/>
      <c r="U25" s="11"/>
      <c r="V25" s="11"/>
      <c r="W25" s="13"/>
      <c r="X25" s="11"/>
      <c r="Y25" s="11"/>
    </row>
    <row r="26" spans="2:25" x14ac:dyDescent="0.25">
      <c r="B26" s="10"/>
      <c r="C26" s="50"/>
      <c r="D26" s="36"/>
      <c r="E26" s="11" t="b">
        <f>OR($F$6=Values!$A$17, $F$6=Values!$A$19)</f>
        <v>0</v>
      </c>
      <c r="F26" s="16" t="s">
        <v>38</v>
      </c>
      <c r="G26" s="11"/>
      <c r="H26" s="46"/>
      <c r="I26" s="11"/>
      <c r="J26" s="46"/>
      <c r="K26" s="11"/>
      <c r="L26" s="46"/>
      <c r="M26" s="13"/>
      <c r="O26" s="10"/>
      <c r="P26" s="11"/>
      <c r="Q26" s="11"/>
      <c r="R26" s="11"/>
      <c r="S26" s="11"/>
      <c r="T26" s="11"/>
      <c r="U26" s="11"/>
      <c r="V26" s="11"/>
      <c r="W26" s="13"/>
      <c r="X26" s="11"/>
      <c r="Y26" s="11"/>
    </row>
    <row r="27" spans="2:25" x14ac:dyDescent="0.25">
      <c r="B27" s="10"/>
      <c r="C27" s="50"/>
      <c r="D27" s="36"/>
      <c r="E27" s="11"/>
      <c r="F27" s="11"/>
      <c r="G27" s="11"/>
      <c r="H27" s="11"/>
      <c r="I27" s="11"/>
      <c r="J27" s="11"/>
      <c r="K27" s="11"/>
      <c r="L27" s="11"/>
      <c r="M27" s="13"/>
      <c r="O27" s="10"/>
      <c r="P27" s="28" t="s">
        <v>27</v>
      </c>
      <c r="Q27" s="20"/>
      <c r="R27" s="20"/>
      <c r="S27" s="20"/>
      <c r="T27" s="20"/>
      <c r="U27" s="20"/>
      <c r="V27" s="20"/>
      <c r="W27" s="13"/>
      <c r="X27" s="11"/>
      <c r="Y27" s="11"/>
    </row>
    <row r="28" spans="2:25" x14ac:dyDescent="0.25">
      <c r="B28" s="10"/>
      <c r="C28" s="50"/>
      <c r="D28" s="36"/>
      <c r="E28" s="11" t="b">
        <f>OR($F$6=Values!$A$17,$F$6=Values!$A$18,$F$6=Values!$A$19,$F$6=Values!$A$20,$F$6=Values!$A$21,)</f>
        <v>0</v>
      </c>
      <c r="F28" s="16" t="s">
        <v>39</v>
      </c>
      <c r="G28" s="11"/>
      <c r="H28" s="46"/>
      <c r="I28" s="11"/>
      <c r="J28" s="46"/>
      <c r="K28" s="11"/>
      <c r="L28" s="46"/>
      <c r="M28" s="13"/>
      <c r="O28" s="10"/>
      <c r="P28" s="11"/>
      <c r="Q28" s="11"/>
      <c r="R28" s="11"/>
      <c r="S28" s="11"/>
      <c r="T28" s="11"/>
      <c r="U28" s="11"/>
      <c r="V28" s="11"/>
      <c r="W28" s="13"/>
      <c r="X28" s="11"/>
      <c r="Y28" s="11"/>
    </row>
    <row r="29" spans="2:25" x14ac:dyDescent="0.25">
      <c r="B29" s="10"/>
      <c r="C29" s="50"/>
      <c r="D29" s="36"/>
      <c r="E29" s="11"/>
      <c r="F29" s="11"/>
      <c r="G29" s="11"/>
      <c r="H29" s="11"/>
      <c r="I29" s="11"/>
      <c r="J29" s="11"/>
      <c r="K29" s="11"/>
      <c r="L29" s="11"/>
      <c r="M29" s="13"/>
      <c r="O29" s="10"/>
      <c r="P29" s="15" t="s">
        <v>25</v>
      </c>
      <c r="Q29" s="11"/>
      <c r="R29" s="11"/>
      <c r="S29" s="11"/>
      <c r="T29" s="11"/>
      <c r="U29" s="11"/>
      <c r="V29" s="11"/>
      <c r="W29" s="13"/>
      <c r="X29" s="11"/>
      <c r="Y29" s="11"/>
    </row>
    <row r="30" spans="2:25" x14ac:dyDescent="0.25">
      <c r="B30" s="10"/>
      <c r="C30" s="50"/>
      <c r="D30" s="36"/>
      <c r="E30" s="11" t="b">
        <f>OR($F$6=Values!$A$17, $F$6=Values!$A$19, $F$6=Values!$A$20)</f>
        <v>0</v>
      </c>
      <c r="F30" s="16" t="s">
        <v>40</v>
      </c>
      <c r="G30" s="11"/>
      <c r="H30" s="46"/>
      <c r="I30" s="11"/>
      <c r="J30" s="46"/>
      <c r="K30" s="11"/>
      <c r="L30" s="46"/>
      <c r="M30" s="13"/>
      <c r="O30" s="10"/>
      <c r="P30" s="11"/>
      <c r="Q30" s="11"/>
      <c r="R30" s="11"/>
      <c r="S30" s="11"/>
      <c r="T30" s="11"/>
      <c r="U30" s="11"/>
      <c r="V30" s="11"/>
      <c r="W30" s="13"/>
      <c r="X30" s="11"/>
      <c r="Y30" s="11"/>
    </row>
    <row r="31" spans="2:25" x14ac:dyDescent="0.25">
      <c r="B31" s="10"/>
      <c r="C31" s="11"/>
      <c r="D31" s="18"/>
      <c r="E31" s="11"/>
      <c r="F31" s="11"/>
      <c r="G31" s="11"/>
      <c r="H31" s="11"/>
      <c r="I31" s="11"/>
      <c r="J31" s="11"/>
      <c r="K31" s="11"/>
      <c r="L31" s="11"/>
      <c r="M31" s="13"/>
      <c r="O31" s="10"/>
      <c r="P31" s="26" t="s">
        <v>21</v>
      </c>
      <c r="Q31" s="11"/>
      <c r="R31" s="11"/>
      <c r="S31" s="11"/>
      <c r="T31" s="11"/>
      <c r="U31" s="11"/>
      <c r="V31" s="11"/>
      <c r="W31" s="13"/>
      <c r="X31" s="11"/>
      <c r="Y31" s="11"/>
    </row>
    <row r="32" spans="2:25" x14ac:dyDescent="0.25">
      <c r="B32" s="10"/>
      <c r="C32" s="50" t="s">
        <v>47</v>
      </c>
      <c r="D32" s="36"/>
      <c r="E32" s="11" t="b">
        <f>OR($F$6=Values!$A$19)</f>
        <v>0</v>
      </c>
      <c r="F32" s="16" t="s">
        <v>42</v>
      </c>
      <c r="G32" s="11"/>
      <c r="H32" s="46"/>
      <c r="I32" s="11"/>
      <c r="J32" s="46"/>
      <c r="K32" s="11"/>
      <c r="L32" s="46"/>
      <c r="M32" s="13"/>
      <c r="O32" s="10"/>
      <c r="P32" s="22" t="s">
        <v>23</v>
      </c>
      <c r="Q32" s="24"/>
      <c r="R32" s="11"/>
      <c r="S32" s="11"/>
      <c r="T32" s="11"/>
      <c r="U32" s="11"/>
      <c r="V32" s="11"/>
      <c r="W32" s="13"/>
      <c r="X32" s="11"/>
      <c r="Y32" s="11"/>
    </row>
    <row r="33" spans="2:25" x14ac:dyDescent="0.25">
      <c r="B33" s="10"/>
      <c r="C33" s="50"/>
      <c r="D33" s="36"/>
      <c r="E33" s="11"/>
      <c r="F33" s="11"/>
      <c r="G33" s="11"/>
      <c r="H33" s="11"/>
      <c r="I33" s="11"/>
      <c r="J33" s="11"/>
      <c r="K33" s="11"/>
      <c r="L33" s="11"/>
      <c r="M33" s="13"/>
      <c r="O33" s="10"/>
      <c r="P33" s="27"/>
      <c r="Q33" s="24"/>
      <c r="R33" s="11"/>
      <c r="S33" s="11"/>
      <c r="T33" s="11"/>
      <c r="U33" s="11"/>
      <c r="V33" s="11"/>
      <c r="W33" s="13"/>
      <c r="X33" s="11"/>
      <c r="Y33" s="11"/>
    </row>
    <row r="34" spans="2:25" x14ac:dyDescent="0.25">
      <c r="B34" s="10"/>
      <c r="C34" s="50"/>
      <c r="D34" s="36"/>
      <c r="E34" s="11" t="b">
        <f>OR($F$6=Values!$A$18,$F$6=Values!$A$19,$F$6=Values!$A$20,$F$6=Values!$A$21,)</f>
        <v>0</v>
      </c>
      <c r="F34" s="16" t="s">
        <v>43</v>
      </c>
      <c r="G34" s="11"/>
      <c r="H34" s="46"/>
      <c r="I34" s="11"/>
      <c r="J34" s="46"/>
      <c r="K34" s="11"/>
      <c r="L34" s="46"/>
      <c r="M34" s="13"/>
      <c r="O34" s="10"/>
      <c r="P34" s="26" t="s">
        <v>22</v>
      </c>
      <c r="Q34" s="11"/>
      <c r="R34" s="11"/>
      <c r="S34" s="11"/>
      <c r="T34" s="11"/>
      <c r="U34" s="11"/>
      <c r="V34" s="11"/>
      <c r="W34" s="13"/>
      <c r="X34" s="11"/>
      <c r="Y34" s="11"/>
    </row>
    <row r="35" spans="2:25" x14ac:dyDescent="0.25">
      <c r="B35" s="10"/>
      <c r="C35" s="50"/>
      <c r="D35" s="36"/>
      <c r="E35" s="11"/>
      <c r="F35" s="11"/>
      <c r="G35" s="11"/>
      <c r="H35" s="11"/>
      <c r="I35" s="11"/>
      <c r="J35" s="11"/>
      <c r="K35" s="11"/>
      <c r="L35" s="11"/>
      <c r="M35" s="13"/>
      <c r="O35" s="10"/>
      <c r="P35" s="22" t="s">
        <v>24</v>
      </c>
      <c r="Q35" s="11"/>
      <c r="R35" s="11"/>
      <c r="S35" s="11"/>
      <c r="T35" s="11"/>
      <c r="U35" s="11"/>
      <c r="V35" s="11"/>
      <c r="W35" s="13"/>
      <c r="X35" s="11"/>
      <c r="Y35" s="11"/>
    </row>
    <row r="36" spans="2:25" x14ac:dyDescent="0.25">
      <c r="B36" s="10"/>
      <c r="C36" s="50"/>
      <c r="D36" s="36"/>
      <c r="E36" s="11" t="b">
        <f>OR($F$6=Values!$A$19,$F$6=Values!$A$20)</f>
        <v>0</v>
      </c>
      <c r="F36" s="29" t="s">
        <v>44</v>
      </c>
      <c r="G36" s="11"/>
      <c r="H36" s="46"/>
      <c r="I36" s="11"/>
      <c r="J36" s="46"/>
      <c r="K36" s="11"/>
      <c r="L36" s="46"/>
      <c r="M36" s="13"/>
      <c r="O36" s="10"/>
      <c r="P36" s="11"/>
      <c r="Q36" s="11"/>
      <c r="R36" s="11"/>
      <c r="S36" s="11"/>
      <c r="T36" s="11"/>
      <c r="U36" s="11"/>
      <c r="V36" s="11"/>
      <c r="W36" s="13"/>
    </row>
    <row r="37" spans="2:25" x14ac:dyDescent="0.25">
      <c r="B37" s="10"/>
      <c r="C37" s="50"/>
      <c r="D37" s="36"/>
      <c r="E37" s="11"/>
      <c r="F37" s="11"/>
      <c r="G37" s="11"/>
      <c r="H37" s="11"/>
      <c r="I37" s="11"/>
      <c r="J37" s="11"/>
      <c r="K37" s="11"/>
      <c r="L37" s="11"/>
      <c r="M37" s="13"/>
      <c r="O37" s="10"/>
      <c r="P37" s="11"/>
      <c r="Q37" s="11"/>
      <c r="R37" s="11"/>
      <c r="S37" s="11"/>
      <c r="T37" s="11"/>
      <c r="U37" s="11"/>
      <c r="V37" s="11"/>
      <c r="W37" s="13"/>
    </row>
    <row r="38" spans="2:25" x14ac:dyDescent="0.25">
      <c r="B38" s="10"/>
      <c r="C38" s="50"/>
      <c r="D38" s="36"/>
      <c r="E38" s="11" t="b">
        <f>OR($F$6=Values!$A$17,$F$6=Values!$A$18)</f>
        <v>0</v>
      </c>
      <c r="F38" s="29" t="s">
        <v>45</v>
      </c>
      <c r="G38" s="11"/>
      <c r="H38" s="46"/>
      <c r="I38" s="11"/>
      <c r="J38" s="46"/>
      <c r="K38" s="11"/>
      <c r="L38" s="46"/>
      <c r="M38" s="13"/>
      <c r="O38" s="10"/>
      <c r="P38" s="15" t="s">
        <v>26</v>
      </c>
      <c r="Q38" s="11"/>
      <c r="R38" s="11"/>
      <c r="S38" s="11"/>
      <c r="T38" s="11"/>
      <c r="U38" s="11"/>
      <c r="V38" s="11"/>
      <c r="W38" s="13"/>
    </row>
    <row r="39" spans="2:25" x14ac:dyDescent="0.25">
      <c r="B39" s="10"/>
      <c r="C39" s="50"/>
      <c r="D39" s="36"/>
      <c r="E39" s="11"/>
      <c r="F39" s="11"/>
      <c r="G39" s="11"/>
      <c r="H39" s="11"/>
      <c r="I39" s="11"/>
      <c r="J39" s="11"/>
      <c r="K39" s="11"/>
      <c r="L39" s="11"/>
      <c r="M39" s="13"/>
      <c r="O39" s="10"/>
      <c r="P39" s="51" t="s">
        <v>73</v>
      </c>
      <c r="Q39" s="52"/>
      <c r="R39" s="52"/>
      <c r="S39" s="52"/>
      <c r="T39" s="52"/>
      <c r="U39" s="52"/>
      <c r="V39" s="52"/>
      <c r="W39" s="13"/>
    </row>
    <row r="40" spans="2:25" x14ac:dyDescent="0.25">
      <c r="B40" s="10"/>
      <c r="C40" s="50"/>
      <c r="D40" s="36"/>
      <c r="E40" s="11" t="b">
        <f>OR($F$6=Values!$A$17)</f>
        <v>0</v>
      </c>
      <c r="F40" s="17" t="s">
        <v>46</v>
      </c>
      <c r="G40" s="11"/>
      <c r="H40" s="46"/>
      <c r="I40" s="11"/>
      <c r="J40" s="46"/>
      <c r="K40" s="11"/>
      <c r="L40" s="46"/>
      <c r="M40" s="13"/>
      <c r="O40" s="10"/>
      <c r="P40" s="52"/>
      <c r="Q40" s="52"/>
      <c r="R40" s="52"/>
      <c r="S40" s="52"/>
      <c r="T40" s="52"/>
      <c r="U40" s="52"/>
      <c r="V40" s="52"/>
      <c r="W40" s="13"/>
    </row>
    <row r="41" spans="2:25" x14ac:dyDescent="0.25">
      <c r="B41" s="10"/>
      <c r="C41" s="11"/>
      <c r="D41" s="18"/>
      <c r="E41" s="11"/>
      <c r="F41" s="11"/>
      <c r="G41" s="11"/>
      <c r="H41" s="11"/>
      <c r="I41" s="11"/>
      <c r="J41" s="11"/>
      <c r="K41" s="11"/>
      <c r="L41" s="11"/>
      <c r="M41" s="13"/>
      <c r="O41" s="10"/>
      <c r="P41" s="11"/>
      <c r="Q41" s="11"/>
      <c r="R41" s="11"/>
      <c r="S41" s="11"/>
      <c r="T41" s="11"/>
      <c r="U41" s="11"/>
      <c r="V41" s="11"/>
      <c r="W41" s="13"/>
    </row>
    <row r="42" spans="2:25" ht="13.2" customHeight="1" x14ac:dyDescent="0.25">
      <c r="B42" s="10"/>
      <c r="C42" s="50" t="s">
        <v>52</v>
      </c>
      <c r="D42" s="36"/>
      <c r="E42" s="11" t="b">
        <f>OR($F$6=Values!$A$17,$F$6=Values!$A$19,$F$6=Values!$A$20)</f>
        <v>0</v>
      </c>
      <c r="F42" s="16" t="s">
        <v>48</v>
      </c>
      <c r="G42" s="11"/>
      <c r="H42" s="46"/>
      <c r="I42" s="11"/>
      <c r="J42" s="46"/>
      <c r="K42" s="11"/>
      <c r="L42" s="46"/>
      <c r="M42" s="13"/>
      <c r="O42" s="10"/>
      <c r="P42" s="11"/>
      <c r="Q42" s="11"/>
      <c r="R42" s="11"/>
      <c r="S42" s="11"/>
      <c r="T42" s="11"/>
      <c r="U42" s="11"/>
      <c r="V42" s="11"/>
      <c r="W42" s="13"/>
    </row>
    <row r="43" spans="2:25" x14ac:dyDescent="0.25">
      <c r="B43" s="10"/>
      <c r="C43" s="50"/>
      <c r="D43" s="36"/>
      <c r="E43" s="11"/>
      <c r="F43" s="11"/>
      <c r="G43" s="11"/>
      <c r="H43" s="11"/>
      <c r="I43" s="11"/>
      <c r="J43" s="11"/>
      <c r="K43" s="11"/>
      <c r="L43" s="11"/>
      <c r="M43" s="13"/>
      <c r="O43" s="10"/>
      <c r="P43" s="11"/>
      <c r="Q43" s="11"/>
      <c r="R43" s="11"/>
      <c r="S43" s="11"/>
      <c r="T43" s="11"/>
      <c r="U43" s="11"/>
      <c r="V43" s="11"/>
      <c r="W43" s="13"/>
    </row>
    <row r="44" spans="2:25" x14ac:dyDescent="0.25">
      <c r="B44" s="10"/>
      <c r="C44" s="50"/>
      <c r="D44" s="36"/>
      <c r="E44" s="11" t="b">
        <f>OR($F$6=Values!$A$17,$F$6=Values!$A$19,$F$6=Values!$A$21,)</f>
        <v>0</v>
      </c>
      <c r="F44" s="16" t="s">
        <v>53</v>
      </c>
      <c r="G44" s="11"/>
      <c r="H44" s="46"/>
      <c r="I44" s="11"/>
      <c r="J44" s="46"/>
      <c r="K44" s="11"/>
      <c r="L44" s="46"/>
      <c r="M44" s="13"/>
      <c r="O44" s="10"/>
      <c r="P44" s="11"/>
      <c r="Q44" s="11"/>
      <c r="R44" s="11"/>
      <c r="S44" s="11"/>
      <c r="T44" s="11"/>
      <c r="U44" s="11"/>
      <c r="V44" s="11"/>
      <c r="W44" s="13"/>
    </row>
    <row r="45" spans="2:25" x14ac:dyDescent="0.25">
      <c r="B45" s="10"/>
      <c r="C45" s="50"/>
      <c r="D45" s="36"/>
      <c r="E45" s="11"/>
      <c r="F45" s="11"/>
      <c r="G45" s="11"/>
      <c r="H45" s="11"/>
      <c r="I45" s="11"/>
      <c r="J45" s="11"/>
      <c r="K45" s="11"/>
      <c r="L45" s="11"/>
      <c r="M45" s="13"/>
      <c r="O45" s="10"/>
      <c r="P45" s="11"/>
      <c r="Q45" s="11"/>
      <c r="R45" s="11"/>
      <c r="S45" s="11"/>
      <c r="T45" s="11"/>
      <c r="U45" s="11"/>
      <c r="V45" s="11"/>
      <c r="W45" s="13"/>
    </row>
    <row r="46" spans="2:25" x14ac:dyDescent="0.25">
      <c r="B46" s="10"/>
      <c r="C46" s="50"/>
      <c r="D46" s="36"/>
      <c r="E46" s="11" t="b">
        <f>OR($F$6=Values!$A$17,$F$6=Values!$A$19)</f>
        <v>0</v>
      </c>
      <c r="F46" s="29" t="s">
        <v>49</v>
      </c>
      <c r="G46" s="11"/>
      <c r="H46" s="46"/>
      <c r="I46" s="11"/>
      <c r="J46" s="46"/>
      <c r="K46" s="11"/>
      <c r="L46" s="46"/>
      <c r="M46" s="13"/>
      <c r="O46" s="10"/>
      <c r="P46" s="11"/>
      <c r="Q46" s="11"/>
      <c r="R46" s="11"/>
      <c r="S46" s="11"/>
      <c r="T46" s="11"/>
      <c r="U46" s="11"/>
      <c r="V46" s="11"/>
      <c r="W46" s="13"/>
    </row>
    <row r="47" spans="2:25" x14ac:dyDescent="0.25">
      <c r="B47" s="10"/>
      <c r="C47" s="50"/>
      <c r="D47" s="36"/>
      <c r="E47" s="11"/>
      <c r="F47" s="11"/>
      <c r="G47" s="11"/>
      <c r="H47" s="11"/>
      <c r="I47" s="11"/>
      <c r="J47" s="11"/>
      <c r="K47" s="11"/>
      <c r="L47" s="11"/>
      <c r="M47" s="13"/>
      <c r="O47" s="10"/>
      <c r="P47" s="11"/>
      <c r="Q47" s="11"/>
      <c r="R47" s="11"/>
      <c r="S47" s="11"/>
      <c r="T47" s="11"/>
      <c r="U47" s="11"/>
      <c r="V47" s="11"/>
      <c r="W47" s="13"/>
    </row>
    <row r="48" spans="2:25" x14ac:dyDescent="0.25">
      <c r="B48" s="10"/>
      <c r="C48" s="50"/>
      <c r="D48" s="36"/>
      <c r="E48" s="11" t="b">
        <f>OR($F$6=Values!$A$17)</f>
        <v>0</v>
      </c>
      <c r="F48" s="29" t="s">
        <v>50</v>
      </c>
      <c r="G48" s="11"/>
      <c r="H48" s="46"/>
      <c r="I48" s="11"/>
      <c r="J48" s="46"/>
      <c r="K48" s="11"/>
      <c r="L48" s="46"/>
      <c r="M48" s="13"/>
      <c r="O48" s="10"/>
      <c r="P48" s="11"/>
      <c r="Q48" s="11"/>
      <c r="R48" s="11"/>
      <c r="S48" s="11"/>
      <c r="T48" s="11"/>
      <c r="U48" s="11"/>
      <c r="V48" s="11"/>
      <c r="W48" s="13"/>
    </row>
    <row r="49" spans="2:23" x14ac:dyDescent="0.25">
      <c r="B49" s="19"/>
      <c r="C49" s="20"/>
      <c r="D49" s="20"/>
      <c r="E49" s="20"/>
      <c r="F49" s="20"/>
      <c r="G49" s="20"/>
      <c r="H49" s="20"/>
      <c r="I49" s="20"/>
      <c r="J49" s="20"/>
      <c r="K49" s="20"/>
      <c r="L49" s="20"/>
      <c r="M49" s="21"/>
      <c r="O49" s="10"/>
      <c r="P49" s="11"/>
      <c r="Q49" s="11"/>
      <c r="R49" s="11"/>
      <c r="S49" s="11"/>
      <c r="T49" s="11"/>
      <c r="U49" s="11"/>
      <c r="V49" s="11"/>
      <c r="W49" s="13"/>
    </row>
    <row r="50" spans="2:23" x14ac:dyDescent="0.25">
      <c r="O50" s="10"/>
      <c r="P50" s="11"/>
      <c r="Q50" s="11"/>
      <c r="R50" s="11"/>
      <c r="S50" s="11"/>
      <c r="T50" s="11"/>
      <c r="U50" s="11"/>
      <c r="V50" s="11"/>
      <c r="W50" s="13"/>
    </row>
    <row r="51" spans="2:23" x14ac:dyDescent="0.25">
      <c r="B51" s="7"/>
      <c r="C51" s="8"/>
      <c r="D51" s="8"/>
      <c r="E51" s="8"/>
      <c r="F51" s="8"/>
      <c r="G51" s="8"/>
      <c r="H51" s="8"/>
      <c r="I51" s="8"/>
      <c r="J51" s="8"/>
      <c r="K51" s="8"/>
      <c r="L51" s="8"/>
      <c r="M51" s="9"/>
      <c r="O51" s="10"/>
      <c r="P51" s="11"/>
      <c r="Q51" s="11"/>
      <c r="R51" s="11"/>
      <c r="S51" s="11"/>
      <c r="T51" s="11"/>
      <c r="U51" s="11"/>
      <c r="V51" s="11"/>
      <c r="W51" s="13"/>
    </row>
    <row r="52" spans="2:23" ht="15.6" x14ac:dyDescent="0.3">
      <c r="B52" s="10"/>
      <c r="C52" s="11"/>
      <c r="D52" s="11"/>
      <c r="E52" s="11"/>
      <c r="F52" s="12" t="s">
        <v>63</v>
      </c>
      <c r="G52" s="11"/>
      <c r="H52" s="11"/>
      <c r="I52" s="11"/>
      <c r="J52" s="11"/>
      <c r="K52" s="11"/>
      <c r="L52" s="11"/>
      <c r="M52" s="13"/>
      <c r="O52" s="10"/>
      <c r="P52" s="11"/>
      <c r="Q52" s="11"/>
      <c r="R52" s="11"/>
      <c r="S52" s="11"/>
      <c r="T52" s="11"/>
      <c r="U52" s="11"/>
      <c r="V52" s="11"/>
      <c r="W52" s="13"/>
    </row>
    <row r="53" spans="2:23" x14ac:dyDescent="0.25">
      <c r="B53" s="10"/>
      <c r="C53" s="11"/>
      <c r="D53" s="11"/>
      <c r="E53" s="11"/>
      <c r="F53" s="11"/>
      <c r="G53" s="11"/>
      <c r="H53" s="11"/>
      <c r="I53" s="11"/>
      <c r="J53" s="11"/>
      <c r="K53" s="11"/>
      <c r="L53" s="11"/>
      <c r="M53" s="13"/>
      <c r="O53" s="10"/>
      <c r="P53" s="11"/>
      <c r="Q53" s="11"/>
      <c r="R53" s="11"/>
      <c r="S53" s="11"/>
      <c r="T53" s="11"/>
      <c r="U53" s="11"/>
      <c r="V53" s="11"/>
      <c r="W53" s="13"/>
    </row>
    <row r="54" spans="2:23" x14ac:dyDescent="0.25">
      <c r="B54" s="10"/>
      <c r="C54" s="11"/>
      <c r="D54" s="11"/>
      <c r="E54" s="11"/>
      <c r="F54" s="11"/>
      <c r="G54" s="11"/>
      <c r="H54" s="11"/>
      <c r="I54" s="11"/>
      <c r="J54" s="11"/>
      <c r="K54" s="11"/>
      <c r="L54" s="11"/>
      <c r="M54" s="13"/>
      <c r="O54" s="10"/>
      <c r="P54" s="11"/>
      <c r="Q54" s="11"/>
      <c r="R54" s="11"/>
      <c r="S54" s="11"/>
      <c r="T54" s="11"/>
      <c r="U54" s="11"/>
      <c r="V54" s="11"/>
      <c r="W54" s="13"/>
    </row>
    <row r="55" spans="2:23" x14ac:dyDescent="0.25">
      <c r="B55" s="10"/>
      <c r="C55" s="11"/>
      <c r="D55" s="11"/>
      <c r="E55" s="11"/>
      <c r="F55" s="11"/>
      <c r="G55" s="11"/>
      <c r="H55" s="11"/>
      <c r="I55" s="11"/>
      <c r="J55" s="11"/>
      <c r="K55" s="11"/>
      <c r="L55" s="11"/>
      <c r="M55" s="13"/>
      <c r="O55" s="10"/>
      <c r="P55" s="11"/>
      <c r="Q55" s="11"/>
      <c r="R55" s="11"/>
      <c r="S55" s="11"/>
      <c r="T55" s="11"/>
      <c r="U55" s="11"/>
      <c r="V55" s="11"/>
      <c r="W55" s="13"/>
    </row>
    <row r="56" spans="2:23" x14ac:dyDescent="0.25">
      <c r="B56" s="10"/>
      <c r="C56" s="11"/>
      <c r="D56" s="11"/>
      <c r="E56" s="11"/>
      <c r="F56" s="11"/>
      <c r="G56" s="11"/>
      <c r="H56" s="11"/>
      <c r="I56" s="11"/>
      <c r="J56" s="11"/>
      <c r="K56" s="11"/>
      <c r="L56" s="11"/>
      <c r="M56" s="13"/>
      <c r="O56" s="10"/>
      <c r="P56" s="11"/>
      <c r="Q56" s="11"/>
      <c r="R56" s="11"/>
      <c r="S56" s="11"/>
      <c r="T56" s="11"/>
      <c r="U56" s="11"/>
      <c r="V56" s="11"/>
      <c r="W56" s="13"/>
    </row>
    <row r="57" spans="2:23" x14ac:dyDescent="0.25">
      <c r="B57" s="10"/>
      <c r="C57" s="11"/>
      <c r="D57" s="11"/>
      <c r="E57" s="11"/>
      <c r="F57" s="11"/>
      <c r="G57" s="11"/>
      <c r="H57" s="11"/>
      <c r="I57" s="11"/>
      <c r="J57" s="11"/>
      <c r="K57" s="11"/>
      <c r="L57" s="11"/>
      <c r="M57" s="13"/>
      <c r="O57" s="10"/>
      <c r="P57" s="11"/>
      <c r="Q57" s="11"/>
      <c r="R57" s="11"/>
      <c r="S57" s="11"/>
      <c r="T57" s="11"/>
      <c r="U57" s="11"/>
      <c r="V57" s="11"/>
      <c r="W57" s="13"/>
    </row>
    <row r="58" spans="2:23" x14ac:dyDescent="0.25">
      <c r="B58" s="10"/>
      <c r="C58" s="11"/>
      <c r="D58" s="11"/>
      <c r="E58" s="11"/>
      <c r="F58" s="11"/>
      <c r="G58" s="11"/>
      <c r="H58" s="11"/>
      <c r="I58" s="11"/>
      <c r="J58" s="11"/>
      <c r="K58" s="11"/>
      <c r="L58" s="11"/>
      <c r="M58" s="13"/>
      <c r="O58" s="10"/>
      <c r="P58" s="11"/>
      <c r="Q58" s="11"/>
      <c r="R58" s="11"/>
      <c r="S58" s="11"/>
      <c r="T58" s="11"/>
      <c r="U58" s="11"/>
      <c r="V58" s="11"/>
      <c r="W58" s="13"/>
    </row>
    <row r="59" spans="2:23" x14ac:dyDescent="0.25">
      <c r="B59" s="10"/>
      <c r="C59" s="11"/>
      <c r="D59" s="11"/>
      <c r="E59" s="11"/>
      <c r="F59" s="11"/>
      <c r="G59" s="11"/>
      <c r="H59" s="11"/>
      <c r="I59" s="11"/>
      <c r="J59" s="11"/>
      <c r="K59" s="11"/>
      <c r="L59" s="11"/>
      <c r="M59" s="13"/>
      <c r="O59" s="10"/>
      <c r="P59" s="11"/>
      <c r="Q59" s="11"/>
      <c r="R59" s="11"/>
      <c r="S59" s="11"/>
      <c r="T59" s="11"/>
      <c r="U59" s="11"/>
      <c r="V59" s="11"/>
      <c r="W59" s="13"/>
    </row>
    <row r="60" spans="2:23" x14ac:dyDescent="0.25">
      <c r="B60" s="10"/>
      <c r="C60" s="11"/>
      <c r="D60" s="11"/>
      <c r="E60" s="11"/>
      <c r="F60" s="11"/>
      <c r="G60" s="11"/>
      <c r="H60" s="11"/>
      <c r="I60" s="11"/>
      <c r="J60" s="11"/>
      <c r="K60" s="11"/>
      <c r="L60" s="11"/>
      <c r="M60" s="13"/>
      <c r="O60" s="10"/>
      <c r="P60" s="11"/>
      <c r="Q60" s="11"/>
      <c r="R60" s="11"/>
      <c r="S60" s="11"/>
      <c r="T60" s="11"/>
      <c r="U60" s="11"/>
      <c r="V60" s="11"/>
      <c r="W60" s="13"/>
    </row>
    <row r="61" spans="2:23" x14ac:dyDescent="0.25">
      <c r="B61" s="10"/>
      <c r="C61" s="11"/>
      <c r="D61" s="11"/>
      <c r="E61" s="11"/>
      <c r="F61" s="11"/>
      <c r="G61" s="11"/>
      <c r="H61" s="11"/>
      <c r="I61" s="11"/>
      <c r="J61" s="11"/>
      <c r="K61" s="11"/>
      <c r="L61" s="11"/>
      <c r="M61" s="13"/>
      <c r="O61" s="10"/>
      <c r="P61" s="11"/>
      <c r="Q61" s="11"/>
      <c r="R61" s="11"/>
      <c r="S61" s="11"/>
      <c r="T61" s="11"/>
      <c r="U61" s="11"/>
      <c r="V61" s="11"/>
      <c r="W61" s="13"/>
    </row>
    <row r="62" spans="2:23" x14ac:dyDescent="0.25">
      <c r="B62" s="10"/>
      <c r="C62" s="11"/>
      <c r="D62" s="11"/>
      <c r="E62" s="11"/>
      <c r="F62" s="11"/>
      <c r="G62" s="11"/>
      <c r="H62" s="11"/>
      <c r="I62" s="11"/>
      <c r="J62" s="11"/>
      <c r="K62" s="11"/>
      <c r="L62" s="11"/>
      <c r="M62" s="13"/>
      <c r="O62" s="10"/>
      <c r="P62" s="11"/>
      <c r="Q62" s="11"/>
      <c r="R62" s="11"/>
      <c r="S62" s="11"/>
      <c r="T62" s="11"/>
      <c r="U62" s="11"/>
      <c r="V62" s="11"/>
      <c r="W62" s="13"/>
    </row>
    <row r="63" spans="2:23" x14ac:dyDescent="0.25">
      <c r="B63" s="10"/>
      <c r="C63" s="11"/>
      <c r="D63" s="11"/>
      <c r="E63" s="11"/>
      <c r="F63" s="11"/>
      <c r="G63" s="11"/>
      <c r="H63" s="11"/>
      <c r="I63" s="11"/>
      <c r="J63" s="11"/>
      <c r="K63" s="11"/>
      <c r="L63" s="11"/>
      <c r="M63" s="13"/>
      <c r="O63" s="10"/>
      <c r="P63" s="11"/>
      <c r="Q63" s="11"/>
      <c r="R63" s="11"/>
      <c r="S63" s="11"/>
      <c r="T63" s="11"/>
      <c r="U63" s="11"/>
      <c r="V63" s="11"/>
      <c r="W63" s="13"/>
    </row>
    <row r="64" spans="2:23" x14ac:dyDescent="0.25">
      <c r="B64" s="10"/>
      <c r="C64" s="11"/>
      <c r="D64" s="11"/>
      <c r="E64" s="11"/>
      <c r="F64" s="11"/>
      <c r="G64" s="11"/>
      <c r="H64" s="11"/>
      <c r="I64" s="11"/>
      <c r="J64" s="11"/>
      <c r="K64" s="11"/>
      <c r="L64" s="11"/>
      <c r="M64" s="13"/>
      <c r="O64" s="10"/>
      <c r="P64" s="11"/>
      <c r="Q64" s="11"/>
      <c r="R64" s="11"/>
      <c r="S64" s="11"/>
      <c r="T64" s="11"/>
      <c r="U64" s="11"/>
      <c r="V64" s="11"/>
      <c r="W64" s="13"/>
    </row>
    <row r="65" spans="2:23" x14ac:dyDescent="0.25">
      <c r="B65" s="10"/>
      <c r="C65" s="11"/>
      <c r="D65" s="11"/>
      <c r="E65" s="11"/>
      <c r="F65" s="11"/>
      <c r="G65" s="11"/>
      <c r="H65" s="11"/>
      <c r="I65" s="11"/>
      <c r="J65" s="11"/>
      <c r="K65" s="11"/>
      <c r="L65" s="11"/>
      <c r="M65" s="13"/>
      <c r="O65" s="10"/>
      <c r="P65" s="11"/>
      <c r="Q65" s="11"/>
      <c r="R65" s="11"/>
      <c r="S65" s="11"/>
      <c r="T65" s="11"/>
      <c r="U65" s="11"/>
      <c r="V65" s="11"/>
      <c r="W65" s="13"/>
    </row>
    <row r="66" spans="2:23" x14ac:dyDescent="0.25">
      <c r="B66" s="10"/>
      <c r="C66" s="11"/>
      <c r="D66" s="11"/>
      <c r="E66" s="11"/>
      <c r="F66" s="11"/>
      <c r="G66" s="11"/>
      <c r="H66" s="11"/>
      <c r="I66" s="11"/>
      <c r="J66" s="11"/>
      <c r="K66" s="11"/>
      <c r="L66" s="11"/>
      <c r="M66" s="13"/>
      <c r="O66" s="10"/>
      <c r="P66" s="11"/>
      <c r="Q66" s="11"/>
      <c r="R66" s="11"/>
      <c r="S66" s="11"/>
      <c r="T66" s="11"/>
      <c r="U66" s="11"/>
      <c r="V66" s="11"/>
      <c r="W66" s="13"/>
    </row>
    <row r="67" spans="2:23" x14ac:dyDescent="0.25">
      <c r="B67" s="10"/>
      <c r="C67" s="11"/>
      <c r="D67" s="11"/>
      <c r="E67" s="11"/>
      <c r="F67" s="11"/>
      <c r="G67" s="11"/>
      <c r="H67" s="11"/>
      <c r="I67" s="11"/>
      <c r="J67" s="11"/>
      <c r="K67" s="11"/>
      <c r="L67" s="11"/>
      <c r="M67" s="13"/>
      <c r="O67" s="10"/>
      <c r="P67" s="11"/>
      <c r="Q67" s="11"/>
      <c r="R67" s="11"/>
      <c r="S67" s="11"/>
      <c r="T67" s="11"/>
      <c r="U67" s="11"/>
      <c r="V67" s="11"/>
      <c r="W67" s="13"/>
    </row>
    <row r="68" spans="2:23" x14ac:dyDescent="0.25">
      <c r="B68" s="10"/>
      <c r="C68" s="11"/>
      <c r="D68" s="11"/>
      <c r="E68" s="11"/>
      <c r="F68" s="11"/>
      <c r="G68" s="11"/>
      <c r="H68" s="11"/>
      <c r="I68" s="11"/>
      <c r="J68" s="11"/>
      <c r="K68" s="11"/>
      <c r="L68" s="11"/>
      <c r="M68" s="13"/>
      <c r="O68" s="10"/>
      <c r="P68" s="11"/>
      <c r="Q68" s="11"/>
      <c r="R68" s="11"/>
      <c r="S68" s="11"/>
      <c r="T68" s="11"/>
      <c r="U68" s="11"/>
      <c r="V68" s="11"/>
      <c r="W68" s="13"/>
    </row>
    <row r="69" spans="2:23" x14ac:dyDescent="0.25">
      <c r="B69" s="10"/>
      <c r="C69" s="11"/>
      <c r="D69" s="11"/>
      <c r="E69" s="11"/>
      <c r="F69" s="11"/>
      <c r="G69" s="11"/>
      <c r="H69" s="11"/>
      <c r="I69" s="11"/>
      <c r="J69" s="11"/>
      <c r="K69" s="11"/>
      <c r="L69" s="11"/>
      <c r="M69" s="13"/>
      <c r="O69" s="10"/>
      <c r="P69" s="11"/>
      <c r="Q69" s="11"/>
      <c r="R69" s="11"/>
      <c r="S69" s="11"/>
      <c r="T69" s="11"/>
      <c r="U69" s="11"/>
      <c r="V69" s="11"/>
      <c r="W69" s="13"/>
    </row>
    <row r="70" spans="2:23" x14ac:dyDescent="0.25">
      <c r="B70" s="10"/>
      <c r="C70" s="11"/>
      <c r="D70" s="11"/>
      <c r="E70" s="11"/>
      <c r="F70" s="11"/>
      <c r="G70" s="11"/>
      <c r="H70" s="11"/>
      <c r="I70" s="11"/>
      <c r="J70" s="11"/>
      <c r="K70" s="11"/>
      <c r="L70" s="11"/>
      <c r="M70" s="13"/>
      <c r="O70" s="10"/>
      <c r="P70" s="11"/>
      <c r="Q70" s="11"/>
      <c r="R70" s="11"/>
      <c r="S70" s="11"/>
      <c r="T70" s="11"/>
      <c r="U70" s="11"/>
      <c r="V70" s="11"/>
      <c r="W70" s="13"/>
    </row>
    <row r="71" spans="2:23" x14ac:dyDescent="0.25">
      <c r="B71" s="10"/>
      <c r="C71" s="11"/>
      <c r="D71" s="11"/>
      <c r="E71" s="11"/>
      <c r="F71" s="11"/>
      <c r="G71" s="11"/>
      <c r="H71" s="11"/>
      <c r="I71" s="11"/>
      <c r="J71" s="11"/>
      <c r="K71" s="11"/>
      <c r="L71" s="11"/>
      <c r="M71" s="13"/>
      <c r="O71" s="10"/>
      <c r="P71" s="11"/>
      <c r="Q71" s="11"/>
      <c r="R71" s="11"/>
      <c r="S71" s="11"/>
      <c r="T71" s="11"/>
      <c r="U71" s="11"/>
      <c r="V71" s="11"/>
      <c r="W71" s="13"/>
    </row>
    <row r="72" spans="2:23" x14ac:dyDescent="0.25">
      <c r="B72" s="10"/>
      <c r="C72" s="11"/>
      <c r="D72" s="11"/>
      <c r="E72" s="11"/>
      <c r="F72" s="11"/>
      <c r="G72" s="11"/>
      <c r="H72" s="11"/>
      <c r="I72" s="11"/>
      <c r="J72" s="11"/>
      <c r="K72" s="11"/>
      <c r="L72" s="11"/>
      <c r="M72" s="13"/>
      <c r="O72" s="10"/>
      <c r="P72" s="11"/>
      <c r="Q72" s="11"/>
      <c r="R72" s="11"/>
      <c r="S72" s="11"/>
      <c r="T72" s="11"/>
      <c r="U72" s="11"/>
      <c r="V72" s="11"/>
      <c r="W72" s="13"/>
    </row>
    <row r="73" spans="2:23" x14ac:dyDescent="0.25">
      <c r="B73" s="10"/>
      <c r="C73" s="11"/>
      <c r="D73" s="11"/>
      <c r="E73" s="11"/>
      <c r="F73" s="11"/>
      <c r="G73" s="11"/>
      <c r="H73" s="11"/>
      <c r="I73" s="11"/>
      <c r="J73" s="11"/>
      <c r="K73" s="11"/>
      <c r="L73" s="11"/>
      <c r="M73" s="13"/>
      <c r="O73" s="10"/>
      <c r="P73" s="11"/>
      <c r="Q73" s="11"/>
      <c r="R73" s="11"/>
      <c r="S73" s="11"/>
      <c r="T73" s="11"/>
      <c r="U73" s="11"/>
      <c r="V73" s="11"/>
      <c r="W73" s="13"/>
    </row>
    <row r="74" spans="2:23" x14ac:dyDescent="0.25">
      <c r="B74" s="10"/>
      <c r="C74" s="11"/>
      <c r="D74" s="11"/>
      <c r="E74" s="11"/>
      <c r="F74" s="11"/>
      <c r="G74" s="11"/>
      <c r="H74" s="11"/>
      <c r="I74" s="11"/>
      <c r="J74" s="11"/>
      <c r="K74" s="11"/>
      <c r="L74" s="11"/>
      <c r="M74" s="13"/>
      <c r="O74" s="10"/>
      <c r="P74" s="11"/>
      <c r="Q74" s="11"/>
      <c r="R74" s="11"/>
      <c r="S74" s="11"/>
      <c r="T74" s="11"/>
      <c r="U74" s="11"/>
      <c r="V74" s="11"/>
      <c r="W74" s="13"/>
    </row>
    <row r="75" spans="2:23" x14ac:dyDescent="0.25">
      <c r="B75" s="10"/>
      <c r="C75" s="11"/>
      <c r="D75" s="11"/>
      <c r="E75" s="11"/>
      <c r="F75" s="11"/>
      <c r="G75" s="11"/>
      <c r="H75" s="11"/>
      <c r="I75" s="11"/>
      <c r="J75" s="11"/>
      <c r="K75" s="11"/>
      <c r="L75" s="11"/>
      <c r="M75" s="13"/>
      <c r="O75" s="10"/>
      <c r="P75" s="11"/>
      <c r="Q75" s="11"/>
      <c r="R75" s="11"/>
      <c r="S75" s="11"/>
      <c r="T75" s="11"/>
      <c r="U75" s="11"/>
      <c r="V75" s="11"/>
      <c r="W75" s="13"/>
    </row>
    <row r="76" spans="2:23" x14ac:dyDescent="0.25">
      <c r="B76" s="10"/>
      <c r="C76" s="11"/>
      <c r="D76" s="11"/>
      <c r="E76" s="11"/>
      <c r="F76" s="11"/>
      <c r="G76" s="11"/>
      <c r="H76" s="11"/>
      <c r="I76" s="11"/>
      <c r="J76" s="11"/>
      <c r="K76" s="11"/>
      <c r="L76" s="11"/>
      <c r="M76" s="13"/>
      <c r="O76" s="10"/>
      <c r="P76" s="11"/>
      <c r="Q76" s="11"/>
      <c r="R76" s="11"/>
      <c r="S76" s="11"/>
      <c r="T76" s="11"/>
      <c r="U76" s="11"/>
      <c r="V76" s="11"/>
      <c r="W76" s="13"/>
    </row>
    <row r="77" spans="2:23" x14ac:dyDescent="0.25">
      <c r="B77" s="10"/>
      <c r="C77" s="11"/>
      <c r="D77" s="11"/>
      <c r="E77" s="11"/>
      <c r="F77" s="11"/>
      <c r="G77" s="11"/>
      <c r="H77" s="11"/>
      <c r="I77" s="11"/>
      <c r="J77" s="11"/>
      <c r="K77" s="11"/>
      <c r="L77" s="11"/>
      <c r="M77" s="13"/>
      <c r="O77" s="10"/>
      <c r="P77" s="11"/>
      <c r="Q77" s="11"/>
      <c r="R77" s="11"/>
      <c r="S77" s="11"/>
      <c r="T77" s="11"/>
      <c r="U77" s="11"/>
      <c r="V77" s="11"/>
      <c r="W77" s="13"/>
    </row>
    <row r="78" spans="2:23" x14ac:dyDescent="0.25">
      <c r="B78" s="10"/>
      <c r="C78" s="11"/>
      <c r="D78" s="11"/>
      <c r="E78" s="11"/>
      <c r="F78" s="11"/>
      <c r="G78" s="11"/>
      <c r="H78" s="11"/>
      <c r="I78" s="11"/>
      <c r="J78" s="11"/>
      <c r="K78" s="11"/>
      <c r="L78" s="11"/>
      <c r="M78" s="13"/>
      <c r="O78" s="10"/>
      <c r="P78" s="11"/>
      <c r="Q78" s="11"/>
      <c r="R78" s="11"/>
      <c r="S78" s="11"/>
      <c r="T78" s="11"/>
      <c r="U78" s="11"/>
      <c r="V78" s="11"/>
      <c r="W78" s="13"/>
    </row>
    <row r="79" spans="2:23" x14ac:dyDescent="0.25">
      <c r="B79" s="10"/>
      <c r="C79" s="11"/>
      <c r="D79" s="11"/>
      <c r="E79" s="11"/>
      <c r="F79" s="11"/>
      <c r="G79" s="11"/>
      <c r="H79" s="11"/>
      <c r="I79" s="11"/>
      <c r="J79" s="11"/>
      <c r="K79" s="11"/>
      <c r="L79" s="11"/>
      <c r="M79" s="13"/>
      <c r="O79" s="10"/>
      <c r="P79" s="11"/>
      <c r="Q79" s="11"/>
      <c r="R79" s="11"/>
      <c r="S79" s="11"/>
      <c r="T79" s="11"/>
      <c r="U79" s="11"/>
      <c r="V79" s="11"/>
      <c r="W79" s="13"/>
    </row>
    <row r="80" spans="2:23" x14ac:dyDescent="0.25">
      <c r="B80" s="10"/>
      <c r="C80" s="11"/>
      <c r="D80" s="11"/>
      <c r="E80" s="11"/>
      <c r="F80" s="11"/>
      <c r="G80" s="11"/>
      <c r="H80" s="11"/>
      <c r="I80" s="11"/>
      <c r="J80" s="11"/>
      <c r="K80" s="11"/>
      <c r="L80" s="11"/>
      <c r="M80" s="13"/>
      <c r="O80" s="10"/>
      <c r="P80" s="11"/>
      <c r="Q80" s="11"/>
      <c r="R80" s="11"/>
      <c r="S80" s="11"/>
      <c r="T80" s="11"/>
      <c r="U80" s="11"/>
      <c r="V80" s="11"/>
      <c r="W80" s="13"/>
    </row>
    <row r="81" spans="2:23" x14ac:dyDescent="0.25">
      <c r="B81" s="10"/>
      <c r="C81" s="11"/>
      <c r="D81" s="11"/>
      <c r="E81" s="11"/>
      <c r="F81" s="11"/>
      <c r="G81" s="11"/>
      <c r="H81" s="11"/>
      <c r="I81" s="11"/>
      <c r="J81" s="11"/>
      <c r="K81" s="11"/>
      <c r="L81" s="11"/>
      <c r="M81" s="13"/>
      <c r="O81" s="10"/>
      <c r="P81" s="11"/>
      <c r="Q81" s="11"/>
      <c r="R81" s="11"/>
      <c r="S81" s="11"/>
      <c r="T81" s="11"/>
      <c r="U81" s="11"/>
      <c r="V81" s="11"/>
      <c r="W81" s="13"/>
    </row>
    <row r="82" spans="2:23" x14ac:dyDescent="0.25">
      <c r="B82" s="10"/>
      <c r="C82" s="11"/>
      <c r="D82" s="11"/>
      <c r="E82" s="11"/>
      <c r="F82" s="11"/>
      <c r="G82" s="11"/>
      <c r="H82" s="11"/>
      <c r="I82" s="11"/>
      <c r="J82" s="11"/>
      <c r="K82" s="11"/>
      <c r="L82" s="11"/>
      <c r="M82" s="13"/>
      <c r="O82" s="10"/>
      <c r="P82" s="11"/>
      <c r="Q82" s="11"/>
      <c r="R82" s="11"/>
      <c r="S82" s="11"/>
      <c r="T82" s="11"/>
      <c r="U82" s="11"/>
      <c r="V82" s="11"/>
      <c r="W82" s="13"/>
    </row>
    <row r="83" spans="2:23" x14ac:dyDescent="0.25">
      <c r="B83" s="10"/>
      <c r="C83" s="11"/>
      <c r="D83" s="11"/>
      <c r="E83" s="11"/>
      <c r="F83" s="11"/>
      <c r="G83" s="11"/>
      <c r="H83" s="11"/>
      <c r="I83" s="11"/>
      <c r="J83" s="11"/>
      <c r="K83" s="11"/>
      <c r="L83" s="11"/>
      <c r="M83" s="13"/>
      <c r="O83" s="10"/>
      <c r="P83" s="11"/>
      <c r="Q83" s="11"/>
      <c r="R83" s="11"/>
      <c r="S83" s="11"/>
      <c r="T83" s="11"/>
      <c r="U83" s="11"/>
      <c r="V83" s="11"/>
      <c r="W83" s="13"/>
    </row>
    <row r="84" spans="2:23" x14ac:dyDescent="0.25">
      <c r="B84" s="10"/>
      <c r="C84" s="11"/>
      <c r="D84" s="11"/>
      <c r="E84" s="11"/>
      <c r="F84" s="11"/>
      <c r="G84" s="11"/>
      <c r="H84" s="11"/>
      <c r="I84" s="11"/>
      <c r="J84" s="11"/>
      <c r="K84" s="11"/>
      <c r="L84" s="11"/>
      <c r="M84" s="13"/>
      <c r="O84" s="10"/>
      <c r="P84" s="11"/>
      <c r="Q84" s="11"/>
      <c r="R84" s="11"/>
      <c r="S84" s="11"/>
      <c r="T84" s="11"/>
      <c r="U84" s="11"/>
      <c r="V84" s="11"/>
      <c r="W84" s="13"/>
    </row>
    <row r="85" spans="2:23" x14ac:dyDescent="0.25">
      <c r="B85" s="10"/>
      <c r="C85" s="11"/>
      <c r="D85" s="11"/>
      <c r="E85" s="11"/>
      <c r="F85" s="11"/>
      <c r="G85" s="11"/>
      <c r="H85" s="11"/>
      <c r="I85" s="11"/>
      <c r="J85" s="11"/>
      <c r="K85" s="11"/>
      <c r="L85" s="11"/>
      <c r="M85" s="13"/>
      <c r="O85" s="10"/>
      <c r="P85" s="11"/>
      <c r="Q85" s="11"/>
      <c r="R85" s="11"/>
      <c r="S85" s="11"/>
      <c r="T85" s="11"/>
      <c r="U85" s="11"/>
      <c r="V85" s="11"/>
      <c r="W85" s="13"/>
    </row>
    <row r="86" spans="2:23" x14ac:dyDescent="0.25">
      <c r="B86" s="19"/>
      <c r="C86" s="20"/>
      <c r="D86" s="20"/>
      <c r="E86" s="20"/>
      <c r="F86" s="20"/>
      <c r="G86" s="20"/>
      <c r="H86" s="20"/>
      <c r="I86" s="20"/>
      <c r="J86" s="20"/>
      <c r="K86" s="20"/>
      <c r="L86" s="20"/>
      <c r="M86" s="21"/>
      <c r="O86" s="19"/>
      <c r="P86" s="20"/>
      <c r="Q86" s="20"/>
      <c r="R86" s="20"/>
      <c r="S86" s="20"/>
      <c r="T86" s="20"/>
      <c r="U86" s="20"/>
      <c r="V86" s="20"/>
      <c r="W86" s="21"/>
    </row>
    <row r="89" spans="2:23" x14ac:dyDescent="0.25">
      <c r="B89" s="7"/>
      <c r="C89" s="8"/>
      <c r="D89" s="8"/>
      <c r="E89" s="8"/>
      <c r="F89" s="8"/>
      <c r="G89" s="8"/>
      <c r="H89" s="8"/>
      <c r="I89" s="8"/>
      <c r="J89" s="8"/>
      <c r="K89" s="8"/>
      <c r="L89" s="8"/>
      <c r="M89" s="9"/>
    </row>
    <row r="90" spans="2:23" x14ac:dyDescent="0.25">
      <c r="B90" s="10"/>
      <c r="C90" s="11"/>
      <c r="D90" s="11"/>
      <c r="E90" s="11"/>
      <c r="F90" s="15" t="s">
        <v>78</v>
      </c>
      <c r="G90" s="11"/>
      <c r="H90" s="11"/>
      <c r="I90" s="11"/>
      <c r="J90" s="11"/>
      <c r="K90" s="11"/>
      <c r="L90" s="11"/>
      <c r="M90" s="13"/>
    </row>
    <row r="91" spans="2:23" x14ac:dyDescent="0.25">
      <c r="B91" s="10"/>
      <c r="C91" s="11"/>
      <c r="D91" s="11"/>
      <c r="E91" s="11"/>
      <c r="F91" s="11" t="s">
        <v>81</v>
      </c>
      <c r="G91" s="11"/>
      <c r="H91" s="11"/>
      <c r="I91" s="11"/>
      <c r="J91" s="11"/>
      <c r="K91" s="11"/>
      <c r="L91" s="11"/>
      <c r="M91" s="13"/>
    </row>
    <row r="92" spans="2:23" x14ac:dyDescent="0.25">
      <c r="B92" s="10"/>
      <c r="C92" s="11"/>
      <c r="D92" s="11"/>
      <c r="E92" s="11"/>
      <c r="F92" s="11"/>
      <c r="G92" s="11"/>
      <c r="H92" s="11"/>
      <c r="I92" s="11"/>
      <c r="J92" s="11"/>
      <c r="K92" s="11"/>
      <c r="L92" s="11"/>
      <c r="M92" s="13"/>
    </row>
    <row r="93" spans="2:23" x14ac:dyDescent="0.25">
      <c r="B93" s="10"/>
      <c r="C93" s="11"/>
      <c r="D93" s="11"/>
      <c r="E93" s="11"/>
      <c r="F93" s="15" t="s">
        <v>79</v>
      </c>
      <c r="G93" s="11"/>
      <c r="H93" s="15" t="s">
        <v>80</v>
      </c>
      <c r="I93" s="11"/>
      <c r="J93" s="11"/>
      <c r="K93" s="11"/>
      <c r="L93" s="11"/>
      <c r="M93" s="13"/>
    </row>
    <row r="94" spans="2:23" x14ac:dyDescent="0.25">
      <c r="B94" s="10"/>
      <c r="C94" s="11"/>
      <c r="D94" s="11"/>
      <c r="E94" s="11"/>
      <c r="F94" s="11"/>
      <c r="G94" s="11"/>
      <c r="H94" s="11"/>
      <c r="I94" s="11"/>
      <c r="J94" s="11"/>
      <c r="K94" s="11"/>
      <c r="L94" s="11"/>
      <c r="M94" s="13"/>
    </row>
    <row r="95" spans="2:23" x14ac:dyDescent="0.25">
      <c r="B95" s="10"/>
      <c r="C95" s="11">
        <v>1</v>
      </c>
      <c r="D95" s="11"/>
      <c r="E95" s="11"/>
      <c r="F95" s="48"/>
      <c r="G95" s="11"/>
      <c r="H95" s="48"/>
      <c r="I95" s="11"/>
      <c r="J95" s="11"/>
      <c r="K95" s="11"/>
      <c r="L95" s="11"/>
      <c r="M95" s="13"/>
    </row>
    <row r="96" spans="2:23" x14ac:dyDescent="0.25">
      <c r="B96" s="10"/>
      <c r="C96" s="11">
        <v>2</v>
      </c>
      <c r="D96" s="11"/>
      <c r="E96" s="11"/>
      <c r="F96" s="48"/>
      <c r="G96" s="11"/>
      <c r="H96" s="48"/>
      <c r="I96" s="11"/>
      <c r="J96" s="11"/>
      <c r="K96" s="11"/>
      <c r="L96" s="11"/>
      <c r="M96" s="13"/>
    </row>
    <row r="97" spans="2:13" x14ac:dyDescent="0.25">
      <c r="B97" s="10"/>
      <c r="C97" s="11">
        <v>3</v>
      </c>
      <c r="D97" s="11"/>
      <c r="E97" s="11"/>
      <c r="F97" s="48"/>
      <c r="G97" s="11"/>
      <c r="H97" s="48"/>
      <c r="I97" s="11"/>
      <c r="J97" s="11"/>
      <c r="K97" s="11"/>
      <c r="L97" s="11"/>
      <c r="M97" s="13"/>
    </row>
    <row r="98" spans="2:13" x14ac:dyDescent="0.25">
      <c r="B98" s="10"/>
      <c r="C98" s="11">
        <v>4</v>
      </c>
      <c r="D98" s="11"/>
      <c r="E98" s="11"/>
      <c r="F98" s="48"/>
      <c r="G98" s="11"/>
      <c r="H98" s="48"/>
      <c r="I98" s="11"/>
      <c r="J98" s="11"/>
      <c r="K98" s="11"/>
      <c r="L98" s="11"/>
      <c r="M98" s="13"/>
    </row>
    <row r="99" spans="2:13" x14ac:dyDescent="0.25">
      <c r="B99" s="10"/>
      <c r="C99" s="11">
        <v>5</v>
      </c>
      <c r="D99" s="11"/>
      <c r="E99" s="11"/>
      <c r="F99" s="48"/>
      <c r="G99" s="11"/>
      <c r="H99" s="48"/>
      <c r="I99" s="11"/>
      <c r="J99" s="11"/>
      <c r="K99" s="11"/>
      <c r="L99" s="11"/>
      <c r="M99" s="13"/>
    </row>
    <row r="100" spans="2:13" x14ac:dyDescent="0.25">
      <c r="B100" s="10"/>
      <c r="C100" s="11">
        <v>6</v>
      </c>
      <c r="D100" s="11"/>
      <c r="E100" s="11"/>
      <c r="F100" s="48"/>
      <c r="G100" s="11"/>
      <c r="H100" s="48"/>
      <c r="I100" s="11"/>
      <c r="J100" s="11"/>
      <c r="K100" s="11"/>
      <c r="L100" s="11"/>
      <c r="M100" s="13"/>
    </row>
    <row r="101" spans="2:13" x14ac:dyDescent="0.25">
      <c r="B101" s="10"/>
      <c r="C101" s="11">
        <v>7</v>
      </c>
      <c r="D101" s="11"/>
      <c r="E101" s="11"/>
      <c r="F101" s="48"/>
      <c r="G101" s="11"/>
      <c r="H101" s="48"/>
      <c r="I101" s="11"/>
      <c r="J101" s="11"/>
      <c r="K101" s="11"/>
      <c r="L101" s="11"/>
      <c r="M101" s="13"/>
    </row>
    <row r="102" spans="2:13" x14ac:dyDescent="0.25">
      <c r="B102" s="10"/>
      <c r="C102" s="11">
        <v>8</v>
      </c>
      <c r="D102" s="11"/>
      <c r="E102" s="11"/>
      <c r="F102" s="48"/>
      <c r="G102" s="11"/>
      <c r="H102" s="48"/>
      <c r="I102" s="11"/>
      <c r="J102" s="11"/>
      <c r="K102" s="11"/>
      <c r="L102" s="11"/>
      <c r="M102" s="13"/>
    </row>
    <row r="103" spans="2:13" x14ac:dyDescent="0.25">
      <c r="B103" s="10"/>
      <c r="C103" s="11">
        <v>9</v>
      </c>
      <c r="D103" s="11"/>
      <c r="E103" s="11"/>
      <c r="F103" s="48"/>
      <c r="G103" s="11"/>
      <c r="H103" s="48"/>
      <c r="I103" s="11"/>
      <c r="J103" s="11"/>
      <c r="K103" s="11"/>
      <c r="L103" s="11"/>
      <c r="M103" s="13"/>
    </row>
    <row r="104" spans="2:13" x14ac:dyDescent="0.25">
      <c r="B104" s="10"/>
      <c r="C104" s="11">
        <v>10</v>
      </c>
      <c r="D104" s="11"/>
      <c r="E104" s="11"/>
      <c r="F104" s="48"/>
      <c r="G104" s="11"/>
      <c r="H104" s="48"/>
      <c r="I104" s="11"/>
      <c r="J104" s="11"/>
      <c r="K104" s="11"/>
      <c r="L104" s="11"/>
      <c r="M104" s="13"/>
    </row>
    <row r="105" spans="2:13" x14ac:dyDescent="0.25">
      <c r="B105" s="10"/>
      <c r="C105" s="11">
        <v>11</v>
      </c>
      <c r="D105" s="11"/>
      <c r="E105" s="11"/>
      <c r="F105" s="48"/>
      <c r="G105" s="11"/>
      <c r="H105" s="48"/>
      <c r="I105" s="11"/>
      <c r="J105" s="11"/>
      <c r="K105" s="11"/>
      <c r="L105" s="11"/>
      <c r="M105" s="13"/>
    </row>
    <row r="106" spans="2:13" x14ac:dyDescent="0.25">
      <c r="B106" s="10"/>
      <c r="C106" s="11">
        <v>12</v>
      </c>
      <c r="D106" s="11"/>
      <c r="E106" s="11"/>
      <c r="F106" s="48"/>
      <c r="G106" s="11"/>
      <c r="H106" s="48"/>
      <c r="I106" s="11"/>
      <c r="J106" s="11"/>
      <c r="K106" s="11"/>
      <c r="L106" s="11"/>
      <c r="M106" s="13"/>
    </row>
    <row r="107" spans="2:13" x14ac:dyDescent="0.25">
      <c r="B107" s="10"/>
      <c r="C107" s="11">
        <v>13</v>
      </c>
      <c r="D107" s="11"/>
      <c r="E107" s="11"/>
      <c r="F107" s="48"/>
      <c r="G107" s="11"/>
      <c r="H107" s="48"/>
      <c r="I107" s="11"/>
      <c r="J107" s="11"/>
      <c r="K107" s="11"/>
      <c r="L107" s="11"/>
      <c r="M107" s="13"/>
    </row>
    <row r="108" spans="2:13" x14ac:dyDescent="0.25">
      <c r="B108" s="10"/>
      <c r="C108" s="11">
        <v>14</v>
      </c>
      <c r="D108" s="11"/>
      <c r="E108" s="11"/>
      <c r="F108" s="48"/>
      <c r="G108" s="11"/>
      <c r="H108" s="48"/>
      <c r="I108" s="11"/>
      <c r="J108" s="11"/>
      <c r="K108" s="11"/>
      <c r="L108" s="11"/>
      <c r="M108" s="13"/>
    </row>
    <row r="109" spans="2:13" x14ac:dyDescent="0.25">
      <c r="B109" s="10"/>
      <c r="C109" s="11">
        <v>15</v>
      </c>
      <c r="D109" s="11"/>
      <c r="E109" s="11"/>
      <c r="F109" s="48"/>
      <c r="G109" s="11"/>
      <c r="H109" s="48"/>
      <c r="I109" s="11"/>
      <c r="J109" s="11"/>
      <c r="K109" s="11"/>
      <c r="L109" s="11"/>
      <c r="M109" s="13"/>
    </row>
    <row r="110" spans="2:13" x14ac:dyDescent="0.25">
      <c r="B110" s="10"/>
      <c r="C110" s="11"/>
      <c r="D110" s="11"/>
      <c r="E110" s="11"/>
      <c r="F110" s="11"/>
      <c r="G110" s="11"/>
      <c r="H110" s="11"/>
      <c r="I110" s="11"/>
      <c r="J110" s="11"/>
      <c r="K110" s="11"/>
      <c r="L110" s="11"/>
      <c r="M110" s="13"/>
    </row>
    <row r="111" spans="2:13" x14ac:dyDescent="0.25">
      <c r="B111" s="10"/>
      <c r="C111" s="11"/>
      <c r="D111" s="11"/>
      <c r="E111" s="11"/>
      <c r="F111" s="11"/>
      <c r="G111" s="11"/>
      <c r="H111" s="11"/>
      <c r="I111" s="11"/>
      <c r="J111" s="11"/>
      <c r="K111" s="11"/>
      <c r="L111" s="11"/>
      <c r="M111" s="13"/>
    </row>
    <row r="112" spans="2:13" x14ac:dyDescent="0.25">
      <c r="B112" s="10"/>
      <c r="C112" s="11"/>
      <c r="D112" s="11"/>
      <c r="E112" s="11"/>
      <c r="F112" s="11"/>
      <c r="G112" s="11"/>
      <c r="H112" s="11"/>
      <c r="I112" s="11"/>
      <c r="J112" s="11"/>
      <c r="K112" s="11"/>
      <c r="L112" s="11"/>
      <c r="M112" s="13"/>
    </row>
    <row r="113" spans="2:13" x14ac:dyDescent="0.25">
      <c r="B113" s="10"/>
      <c r="C113" s="11"/>
      <c r="D113" s="11"/>
      <c r="E113" s="11"/>
      <c r="F113" s="11"/>
      <c r="G113" s="11"/>
      <c r="H113" s="11"/>
      <c r="I113" s="11"/>
      <c r="J113" s="11"/>
      <c r="K113" s="11"/>
      <c r="L113" s="11"/>
      <c r="M113" s="13"/>
    </row>
    <row r="114" spans="2:13" x14ac:dyDescent="0.25">
      <c r="B114" s="19"/>
      <c r="C114" s="20"/>
      <c r="D114" s="20"/>
      <c r="E114" s="20"/>
      <c r="F114" s="20"/>
      <c r="G114" s="20"/>
      <c r="H114" s="20"/>
      <c r="I114" s="20"/>
      <c r="J114" s="20"/>
      <c r="K114" s="20"/>
      <c r="L114" s="20"/>
      <c r="M114" s="21"/>
    </row>
  </sheetData>
  <mergeCells count="5">
    <mergeCell ref="C22:C30"/>
    <mergeCell ref="C32:C40"/>
    <mergeCell ref="C42:C48"/>
    <mergeCell ref="P39:V40"/>
    <mergeCell ref="C12:C20"/>
  </mergeCell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9" id="{73091E7C-51DC-4C20-BFC5-A8370B365816}">
            <xm:f>$E$12=Values!$A$25</xm:f>
            <x14:dxf>
              <font>
                <color theme="6"/>
              </font>
              <fill>
                <patternFill>
                  <bgColor theme="2"/>
                </patternFill>
              </fill>
            </x14:dxf>
          </x14:cfRule>
          <xm:sqref>F12 H12 J12 L12</xm:sqref>
        </x14:conditionalFormatting>
        <x14:conditionalFormatting xmlns:xm="http://schemas.microsoft.com/office/excel/2006/main">
          <x14:cfRule type="expression" priority="18" id="{FDA8EFA2-B5C5-49E2-B958-BC3406A05C89}">
            <xm:f>$E$14=Values!$A$25</xm:f>
            <x14:dxf>
              <font>
                <color theme="6"/>
              </font>
              <fill>
                <patternFill>
                  <bgColor theme="2"/>
                </patternFill>
              </fill>
            </x14:dxf>
          </x14:cfRule>
          <xm:sqref>F14 H14 J14 L14</xm:sqref>
        </x14:conditionalFormatting>
        <x14:conditionalFormatting xmlns:xm="http://schemas.microsoft.com/office/excel/2006/main">
          <x14:cfRule type="expression" priority="17" id="{D34384E8-AB72-4E39-822A-94379C6BA047}">
            <xm:f>$E$16=Values!$A$25</xm:f>
            <x14:dxf>
              <font>
                <color theme="6"/>
              </font>
              <fill>
                <patternFill>
                  <bgColor theme="2"/>
                </patternFill>
              </fill>
            </x14:dxf>
          </x14:cfRule>
          <xm:sqref>F16 H16 J16 L16</xm:sqref>
        </x14:conditionalFormatting>
        <x14:conditionalFormatting xmlns:xm="http://schemas.microsoft.com/office/excel/2006/main">
          <x14:cfRule type="expression" priority="16" id="{4604F09E-C57E-496F-99E9-4B72C0942A02}">
            <xm:f>$E$22=Values!$A$25</xm:f>
            <x14:dxf>
              <font>
                <color theme="6"/>
              </font>
              <fill>
                <patternFill>
                  <bgColor theme="2"/>
                </patternFill>
              </fill>
            </x14:dxf>
          </x14:cfRule>
          <xm:sqref>F22 H22 J22 L22</xm:sqref>
        </x14:conditionalFormatting>
        <x14:conditionalFormatting xmlns:xm="http://schemas.microsoft.com/office/excel/2006/main">
          <x14:cfRule type="expression" priority="15" id="{6C9F06B3-7F7C-45FF-A2EF-67C705619422}">
            <xm:f>$E$24=Values!$A$25</xm:f>
            <x14:dxf>
              <font>
                <color theme="6"/>
              </font>
              <fill>
                <patternFill>
                  <bgColor theme="2"/>
                </patternFill>
              </fill>
            </x14:dxf>
          </x14:cfRule>
          <xm:sqref>F24 H24 J24 L24</xm:sqref>
        </x14:conditionalFormatting>
        <x14:conditionalFormatting xmlns:xm="http://schemas.microsoft.com/office/excel/2006/main">
          <x14:cfRule type="expression" priority="14" id="{486D4DE6-03D8-4AFA-B53C-4484C8FF95D7}">
            <xm:f>$E$26=Values!$A$25</xm:f>
            <x14:dxf>
              <font>
                <color theme="6"/>
              </font>
              <fill>
                <patternFill>
                  <bgColor theme="2"/>
                </patternFill>
              </fill>
            </x14:dxf>
          </x14:cfRule>
          <xm:sqref>F26 H26 J26 L26</xm:sqref>
        </x14:conditionalFormatting>
        <x14:conditionalFormatting xmlns:xm="http://schemas.microsoft.com/office/excel/2006/main">
          <x14:cfRule type="expression" priority="13" id="{6F85B56F-7AC9-4453-B944-6E6E1FECF620}">
            <xm:f>$E$28=Values!$A$25</xm:f>
            <x14:dxf>
              <font>
                <color theme="6"/>
              </font>
              <fill>
                <patternFill>
                  <bgColor theme="2"/>
                </patternFill>
              </fill>
            </x14:dxf>
          </x14:cfRule>
          <xm:sqref>F28 H28 J28 L28</xm:sqref>
        </x14:conditionalFormatting>
        <x14:conditionalFormatting xmlns:xm="http://schemas.microsoft.com/office/excel/2006/main">
          <x14:cfRule type="expression" priority="12" id="{502DD697-BC24-4AE1-B05D-308F46FC9E38}">
            <xm:f>$E$30=Values!$A$25</xm:f>
            <x14:dxf>
              <font>
                <color theme="6"/>
              </font>
              <fill>
                <patternFill>
                  <bgColor theme="2"/>
                </patternFill>
              </fill>
            </x14:dxf>
          </x14:cfRule>
          <xm:sqref>F30 H30 J30 L30</xm:sqref>
        </x14:conditionalFormatting>
        <x14:conditionalFormatting xmlns:xm="http://schemas.microsoft.com/office/excel/2006/main">
          <x14:cfRule type="expression" priority="11" id="{CD7BF571-717A-4995-8E0F-4BCC4FF6706B}">
            <xm:f>$E$32=Values!$A$25</xm:f>
            <x14:dxf>
              <font>
                <color theme="6"/>
              </font>
              <fill>
                <patternFill>
                  <bgColor theme="2"/>
                </patternFill>
              </fill>
            </x14:dxf>
          </x14:cfRule>
          <xm:sqref>F32 H32 J32 L32</xm:sqref>
        </x14:conditionalFormatting>
        <x14:conditionalFormatting xmlns:xm="http://schemas.microsoft.com/office/excel/2006/main">
          <x14:cfRule type="expression" priority="10" id="{AE6AD346-005A-43D0-A13B-F9D9E937967F}">
            <xm:f>$E$34=Values!$A$25</xm:f>
            <x14:dxf>
              <font>
                <color theme="6"/>
              </font>
              <fill>
                <patternFill>
                  <bgColor theme="2"/>
                </patternFill>
              </fill>
            </x14:dxf>
          </x14:cfRule>
          <xm:sqref>F34 H34 J34 L34</xm:sqref>
        </x14:conditionalFormatting>
        <x14:conditionalFormatting xmlns:xm="http://schemas.microsoft.com/office/excel/2006/main">
          <x14:cfRule type="expression" priority="9" id="{19200168-F6E4-4384-B0F7-D88B275B2781}">
            <xm:f>$E$36=Values!$A$25</xm:f>
            <x14:dxf>
              <font>
                <color theme="6"/>
              </font>
              <fill>
                <patternFill>
                  <bgColor theme="2"/>
                </patternFill>
              </fill>
            </x14:dxf>
          </x14:cfRule>
          <xm:sqref>F36 H36 J36 L36</xm:sqref>
        </x14:conditionalFormatting>
        <x14:conditionalFormatting xmlns:xm="http://schemas.microsoft.com/office/excel/2006/main">
          <x14:cfRule type="expression" priority="8" id="{485EB6FE-EB6B-44E5-BD8D-774AD4DC16CA}">
            <xm:f>$E$38=Values!$A$25</xm:f>
            <x14:dxf>
              <font>
                <color theme="6"/>
              </font>
              <fill>
                <patternFill>
                  <bgColor theme="2"/>
                </patternFill>
              </fill>
            </x14:dxf>
          </x14:cfRule>
          <xm:sqref>F38 H38 J38 L38</xm:sqref>
        </x14:conditionalFormatting>
        <x14:conditionalFormatting xmlns:xm="http://schemas.microsoft.com/office/excel/2006/main">
          <x14:cfRule type="expression" priority="7" id="{64AE6920-52D0-41D7-862A-B3B3A9FAF109}">
            <xm:f>$E$40=Values!$A$25</xm:f>
            <x14:dxf>
              <font>
                <color theme="6"/>
              </font>
              <fill>
                <patternFill>
                  <bgColor theme="2"/>
                </patternFill>
              </fill>
            </x14:dxf>
          </x14:cfRule>
          <xm:sqref>F40 H40 J40 L40</xm:sqref>
        </x14:conditionalFormatting>
        <x14:conditionalFormatting xmlns:xm="http://schemas.microsoft.com/office/excel/2006/main">
          <x14:cfRule type="expression" priority="6" id="{918DC3C2-C1EB-4EBA-BF28-41246E6A06DC}">
            <xm:f>$E$42=Values!$A$25</xm:f>
            <x14:dxf>
              <font>
                <color theme="6"/>
              </font>
              <fill>
                <patternFill>
                  <bgColor theme="2"/>
                </patternFill>
              </fill>
            </x14:dxf>
          </x14:cfRule>
          <xm:sqref>F42 H42 J42 L42</xm:sqref>
        </x14:conditionalFormatting>
        <x14:conditionalFormatting xmlns:xm="http://schemas.microsoft.com/office/excel/2006/main">
          <x14:cfRule type="expression" priority="5" id="{11ABC89F-47E9-48DB-BC54-D88A33918D06}">
            <xm:f>$E$44=Values!$A$25</xm:f>
            <x14:dxf>
              <font>
                <color theme="6"/>
              </font>
              <fill>
                <patternFill>
                  <fgColor auto="1"/>
                  <bgColor theme="2"/>
                </patternFill>
              </fill>
            </x14:dxf>
          </x14:cfRule>
          <xm:sqref>F44 H44 J44 L44</xm:sqref>
        </x14:conditionalFormatting>
        <x14:conditionalFormatting xmlns:xm="http://schemas.microsoft.com/office/excel/2006/main">
          <x14:cfRule type="expression" priority="4" id="{8260BA12-4093-4E39-B399-EFE1FC742BFE}">
            <xm:f>$E$46=Values!$A$25</xm:f>
            <x14:dxf>
              <font>
                <color theme="6"/>
              </font>
              <fill>
                <patternFill>
                  <bgColor theme="2"/>
                </patternFill>
              </fill>
            </x14:dxf>
          </x14:cfRule>
          <xm:sqref>F46 H46 J46 L46</xm:sqref>
        </x14:conditionalFormatting>
        <x14:conditionalFormatting xmlns:xm="http://schemas.microsoft.com/office/excel/2006/main">
          <x14:cfRule type="expression" priority="3" id="{41BC5C43-75ED-4A35-B6B6-95CDC62637F8}">
            <xm:f>$E$48=Values!$A$25</xm:f>
            <x14:dxf>
              <font>
                <color theme="6"/>
              </font>
              <fill>
                <patternFill>
                  <bgColor theme="2"/>
                </patternFill>
              </fill>
            </x14:dxf>
          </x14:cfRule>
          <xm:sqref>F48 H48 J48 L48</xm:sqref>
        </x14:conditionalFormatting>
        <x14:conditionalFormatting xmlns:xm="http://schemas.microsoft.com/office/excel/2006/main">
          <x14:cfRule type="expression" priority="2" id="{7D496376-E768-4979-8966-FF5267575185}">
            <xm:f>$E$18=Values!$A$25</xm:f>
            <x14:dxf>
              <font>
                <color theme="6"/>
              </font>
              <fill>
                <patternFill>
                  <bgColor theme="2"/>
                </patternFill>
              </fill>
            </x14:dxf>
          </x14:cfRule>
          <xm:sqref>F18 H18 J18 L18</xm:sqref>
        </x14:conditionalFormatting>
        <x14:conditionalFormatting xmlns:xm="http://schemas.microsoft.com/office/excel/2006/main">
          <x14:cfRule type="expression" priority="1" id="{0F80098B-8E58-4C0C-9B63-5C5FF310363F}">
            <xm:f>$E$20=Values!$A$25</xm:f>
            <x14:dxf>
              <font>
                <color theme="6"/>
              </font>
              <fill>
                <patternFill>
                  <bgColor theme="2"/>
                </patternFill>
              </fill>
            </x14:dxf>
          </x14:cfRule>
          <xm:sqref>F20 H20 J20 L20</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Values!$A$17:$A$21</xm:f>
          </x14:formula1>
          <xm:sqref>F6</xm:sqref>
        </x14:dataValidation>
        <x14:dataValidation type="list" allowBlank="1" showInputMessage="1" showErrorMessage="1">
          <x14:formula1>
            <xm:f>Values!$A$9:$A$13</xm:f>
          </x14:formula1>
          <xm:sqref>H12 H14 H16 H22 H24 H26 H28 H30 H32 H34 H36 H38 H40 H42 H44 H46 H48 H18 J12 J14 J16 J22 J24 J26 J28 J30 J32 J34 J36 J38 J40 J42 J44 J46 J48 J18 L12 L14 L16 L22 L24 L26 L28 L30 L32 L34 L36 L38 L40 L42 L44 L46 L48 L18 H20 J20 L20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42"/>
  <sheetViews>
    <sheetView showGridLines="0" topLeftCell="A16" workbookViewId="0">
      <selection activeCell="J13" sqref="J13"/>
    </sheetView>
  </sheetViews>
  <sheetFormatPr defaultRowHeight="14.4" x14ac:dyDescent="0.3"/>
  <cols>
    <col min="2" max="2" width="32" bestFit="1" customWidth="1"/>
    <col min="3" max="3" width="3.109375" customWidth="1"/>
    <col min="4" max="4" width="21.109375" bestFit="1" customWidth="1"/>
    <col min="5" max="5" width="3.44140625" customWidth="1"/>
    <col min="6" max="6" width="21.77734375" bestFit="1" customWidth="1"/>
    <col min="7" max="7" width="2.44140625" customWidth="1"/>
    <col min="8" max="8" width="24.6640625" bestFit="1" customWidth="1"/>
    <col min="9" max="9" width="2.6640625" customWidth="1"/>
    <col min="10" max="10" width="22.5546875" bestFit="1" customWidth="1"/>
  </cols>
  <sheetData>
    <row r="3" spans="2:10" x14ac:dyDescent="0.3">
      <c r="B3" s="1" t="s">
        <v>31</v>
      </c>
      <c r="D3" s="31" t="s">
        <v>0</v>
      </c>
      <c r="F3" s="31" t="s">
        <v>22</v>
      </c>
      <c r="H3" s="1" t="s">
        <v>17</v>
      </c>
      <c r="I3" s="1"/>
      <c r="J3" s="1" t="s">
        <v>18</v>
      </c>
    </row>
    <row r="4" spans="2:10" x14ac:dyDescent="0.3">
      <c r="B4" s="2"/>
    </row>
    <row r="5" spans="2:10" x14ac:dyDescent="0.3">
      <c r="B5" s="3" t="s">
        <v>32</v>
      </c>
      <c r="D5" s="32">
        <f>IF('Technology assessment'!$H$12=Values!$A$9,Values!$A$2,IF('Technology assessment'!$H$12=Values!$A$10,Values!$A$3,IF('Technology assessment'!$H$12=Values!$A$11,Values!$A$4,IF('Technology assessment'!$H$12=Values!$A$12,Values!$A$5,IF('Technology assessment'!$H$12=Values!$A$13,Values!$A$6,0)))))</f>
        <v>0</v>
      </c>
      <c r="F5" s="32">
        <f>IF('Technology assessment'!J12=Values!$A$9,Values!$A$6,IF('Technology assessment'!J12=Values!$A$10,Values!$A$5,IF('Technology assessment'!J12=Values!$A$11,Values!$A$4,IF('Technology assessment'!J12=Values!$A$12,Values!$A$3,IF('Technology assessment'!J12=Values!$A$13,Values!$A$2,0)))))</f>
        <v>0</v>
      </c>
      <c r="H5" s="33">
        <f>AVERAGE(D5,F5)</f>
        <v>0</v>
      </c>
      <c r="J5" s="33">
        <f>IF('Technology assessment'!L12=Values!$A$9,Values!$A$2,IF('Technology assessment'!L12=Values!$A$10,Values!$A$3,IF('Technology assessment'!L12=Values!$A$11,Values!$A$4,IF('Technology assessment'!L12=Values!$A$12,Values!$A$5,IF('Technology assessment'!L12=Values!$A$13,Values!$A$6,0)))))</f>
        <v>0</v>
      </c>
    </row>
    <row r="6" spans="2:10" x14ac:dyDescent="0.3">
      <c r="B6" s="2"/>
    </row>
    <row r="7" spans="2:10" x14ac:dyDescent="0.3">
      <c r="B7" s="5" t="s">
        <v>33</v>
      </c>
      <c r="D7" s="32">
        <f>IF('Technology assessment'!$H$14=Values!$A$9,Values!$A$2,IF('Technology assessment'!$H$14=Values!$A$10,Values!$A$3,IF('Technology assessment'!$H$14=Values!$A$11,Values!$A$4,IF('Technology assessment'!$H$14=Values!$A$12,Values!$A$5,IF('Technology assessment'!$H$14=Values!$A$13,Values!$A$6,0)))))</f>
        <v>0</v>
      </c>
      <c r="F7" s="32">
        <f>IF('Technology assessment'!J14=Values!$A$9,Values!$A$6,IF('Technology assessment'!J14=Values!$A$10,Values!$A$5,IF('Technology assessment'!J14=Values!$A$11,Values!$A$4,IF('Technology assessment'!J14=Values!$A$12,Values!$A$3,IF('Technology assessment'!J14=Values!$A$13,Values!$A$2,0)))))</f>
        <v>0</v>
      </c>
      <c r="H7" s="33">
        <f>AVERAGE(D7,F7)</f>
        <v>0</v>
      </c>
      <c r="J7" s="33">
        <f>IF('Technology assessment'!L14=Values!$A$9,Values!$A$2,IF('Technology assessment'!L14=Values!$A$10,Values!$A$3,IF('Technology assessment'!L14=Values!$A$11,Values!$A$4,IF('Technology assessment'!L14=Values!$A$12,Values!$A$5,IF('Technology assessment'!L14=Values!$A$13,Values!$A$6,0)))))</f>
        <v>0</v>
      </c>
    </row>
    <row r="8" spans="2:10" x14ac:dyDescent="0.3">
      <c r="B8" s="2"/>
    </row>
    <row r="9" spans="2:10" x14ac:dyDescent="0.3">
      <c r="B9" s="5" t="s">
        <v>34</v>
      </c>
      <c r="D9" s="32">
        <f>IF('Technology assessment'!$H$16=Values!$A$9,Values!$A$2,IF('Technology assessment'!$H$16=Values!$A$10,Values!$A$3,IF('Technology assessment'!$H$16=Values!$A$11,Values!$A$4,IF('Technology assessment'!$H$16=Values!$A$12,Values!$A$5,IF('Technology assessment'!$H$16=Values!$A$13,Values!$A$6,0)))))</f>
        <v>0</v>
      </c>
      <c r="F9" s="32">
        <f>IF('Technology assessment'!J16=Values!$A$9,Values!$A$6,IF('Technology assessment'!J16=Values!$A$10,Values!$A$5,IF('Technology assessment'!J16=Values!$A$11,Values!$A$4,IF('Technology assessment'!J16=Values!$A$12,Values!$A$3,IF('Technology assessment'!J16=Values!$A$13,Values!$A$2,0)))))</f>
        <v>0</v>
      </c>
      <c r="H9" s="33">
        <f>AVERAGE(D9,F9)</f>
        <v>0</v>
      </c>
      <c r="J9" s="33">
        <f>IF('Technology assessment'!L16=Values!$A$9,Values!$A$2,IF('Technology assessment'!L16=Values!$A$10,Values!$A$3,IF('Technology assessment'!L16=Values!$A$11,Values!$A$4,IF('Technology assessment'!L16=Values!$A$12,Values!$A$5,IF('Technology assessment'!L16=Values!$A$13,Values!$A$6,0)))))</f>
        <v>0</v>
      </c>
    </row>
    <row r="10" spans="2:10" x14ac:dyDescent="0.3">
      <c r="B10" s="2"/>
    </row>
    <row r="11" spans="2:10" x14ac:dyDescent="0.3">
      <c r="B11" s="6" t="s">
        <v>51</v>
      </c>
      <c r="D11" s="32">
        <f>IF('Technology assessment'!$H$18=Values!$A$9,Values!$A$2,IF('Technology assessment'!$H$18=Values!$A$10,Values!$A$3,IF('Technology assessment'!$H$18=Values!$A$11,Values!$A$4,IF('Technology assessment'!$H$18=Values!$A$12,Values!$A$5,IF('Technology assessment'!$H$18=Values!$A$13,Values!$A$6,0)))))</f>
        <v>0</v>
      </c>
      <c r="F11" s="32">
        <f>IF('Technology assessment'!J18=Values!$A$9,Values!$A$6,IF('Technology assessment'!J18=Values!$A$10,Values!$A$5,IF('Technology assessment'!J18=Values!$A$11,Values!$A$4,IF('Technology assessment'!J18=Values!$A$12,Values!$A$3,IF('Technology assessment'!J18=Values!$A$13,Values!$A$2,0)))))</f>
        <v>0</v>
      </c>
      <c r="H11" s="33">
        <f>AVERAGE(D11,F11)</f>
        <v>0</v>
      </c>
      <c r="J11" s="33">
        <f>IF('Technology assessment'!L18=Values!$A$9,Values!$A$2,IF('Technology assessment'!L18=Values!$A$10,Values!$A$3,IF('Technology assessment'!L18=Values!$A$11,Values!$A$4,IF('Technology assessment'!L18=Values!$A$12,Values!$A$5,IF('Technology assessment'!L18=Values!$A$13,Values!$A$6,0)))))</f>
        <v>0</v>
      </c>
    </row>
    <row r="12" spans="2:10" x14ac:dyDescent="0.3">
      <c r="B12" s="2"/>
    </row>
    <row r="13" spans="2:10" x14ac:dyDescent="0.3">
      <c r="B13" s="3" t="s">
        <v>76</v>
      </c>
      <c r="D13" s="32">
        <f>IF('Technology assessment'!$H$20=Values!$A$9,Values!$A$2,IF('Technology assessment'!$H$20=Values!$A$10,Values!$A$3,IF('Technology assessment'!$H$20=Values!$A$11,Values!$A$4,IF('Technology assessment'!$H$20=Values!$A$12,Values!$A$5,IF('Technology assessment'!$H$20=Values!$A$13,Values!$A$6,0)))))</f>
        <v>0</v>
      </c>
      <c r="F13" s="32">
        <f>IF('Technology assessment'!J20=Values!$A$9,Values!$A$6,IF('Technology assessment'!J20=Values!$A$10,Values!$A$5,IF('Technology assessment'!J20=Values!$A$11,Values!$A$4,IF('Technology assessment'!J20=Values!$A$12,Values!$A$3,IF('Technology assessment'!J20=Values!$A$13,Values!$A$2,0)))))</f>
        <v>0</v>
      </c>
      <c r="H13" s="33">
        <f>AVERAGE(D13,F13)</f>
        <v>0</v>
      </c>
      <c r="J13" s="33">
        <f>IF('Technology assessment'!L20=Values!$A$9,Values!$A$2,IF('Technology assessment'!L20=Values!$A$10,Values!$A$3,IF('Technology assessment'!L20=Values!$A$11,Values!$A$4,IF('Technology assessment'!L20=Values!$A$12,Values!$A$5,IF('Technology assessment'!L20=Values!$A$13,Values!$A$6,0)))))</f>
        <v>0</v>
      </c>
    </row>
    <row r="14" spans="2:10" x14ac:dyDescent="0.3">
      <c r="B14" s="2"/>
    </row>
    <row r="15" spans="2:10" x14ac:dyDescent="0.3">
      <c r="B15" s="3" t="s">
        <v>36</v>
      </c>
      <c r="D15" s="32">
        <f>IF('Technology assessment'!$H$22=Values!$A$9,Values!$A$2,IF('Technology assessment'!$H$22=Values!$A$10,Values!$A$3,IF('Technology assessment'!$H$22=Values!$A$11,Values!$A$4,IF('Technology assessment'!$H$22=Values!$A$12,Values!$A$5,IF('Technology assessment'!$H$22=Values!$A$13,Values!$A$6,0)))))</f>
        <v>0</v>
      </c>
      <c r="F15" s="32">
        <f>IF('Technology assessment'!J22=Values!$A$9,Values!$A$6,IF('Technology assessment'!J22=Values!$A$10,Values!$A$5,IF('Technology assessment'!J22=Values!$A$11,Values!$A$4,IF('Technology assessment'!J22=Values!$A$12,Values!$A$3,IF('Technology assessment'!J22=Values!$A$13,Values!$A$2,0)))))</f>
        <v>0</v>
      </c>
      <c r="H15" s="33">
        <f>AVERAGE(D15,F15)</f>
        <v>0</v>
      </c>
      <c r="J15" s="33">
        <f>IF('Technology assessment'!L22=Values!$A$9,Values!$A$2,IF('Technology assessment'!L22=Values!$A$10,Values!$A$3,IF('Technology assessment'!L22=Values!$A$11,Values!$A$4,IF('Technology assessment'!L22=Values!$A$12,Values!$A$5,IF('Technology assessment'!L22=Values!$A$13,Values!$A$6,0)))))</f>
        <v>0</v>
      </c>
    </row>
    <row r="16" spans="2:10" x14ac:dyDescent="0.3">
      <c r="B16" s="2"/>
    </row>
    <row r="17" spans="2:10" x14ac:dyDescent="0.3">
      <c r="B17" s="3" t="s">
        <v>37</v>
      </c>
      <c r="D17" s="32">
        <f>IF('Technology assessment'!$H$24=Values!$A$9,Values!$A$2,IF('Technology assessment'!$H$24=Values!$A$10,Values!$A$3,IF('Technology assessment'!$H$24=Values!$A$11,Values!$A$4,IF('Technology assessment'!$H$24=Values!$A$12,Values!$A$5,IF('Technology assessment'!$H$24=Values!$A$13,Values!$A$6,0)))))</f>
        <v>0</v>
      </c>
      <c r="F17" s="32">
        <f>IF('Technology assessment'!J24=Values!$A$9,Values!$A$6,IF('Technology assessment'!J24=Values!$A$10,Values!$A$5,IF('Technology assessment'!J24=Values!$A$11,Values!$A$4,IF('Technology assessment'!J24=Values!$A$12,Values!$A$3,IF('Technology assessment'!J24=Values!$A$13,Values!$A$2,0)))))</f>
        <v>0</v>
      </c>
      <c r="H17" s="33">
        <f>AVERAGE(D17,F17)</f>
        <v>0</v>
      </c>
      <c r="J17" s="33">
        <f>IF('Technology assessment'!L24=Values!$A$9,Values!$A$2,IF('Technology assessment'!L24=Values!$A$10,Values!$A$3,IF('Technology assessment'!L24=Values!$A$11,Values!$A$4,IF('Technology assessment'!L24=Values!$A$12,Values!$A$5,IF('Technology assessment'!L24=Values!$A$13,Values!$A$6,0)))))</f>
        <v>0</v>
      </c>
    </row>
    <row r="18" spans="2:10" x14ac:dyDescent="0.3">
      <c r="B18" s="2"/>
    </row>
    <row r="19" spans="2:10" x14ac:dyDescent="0.3">
      <c r="B19" s="3" t="s">
        <v>38</v>
      </c>
      <c r="D19" s="32">
        <f>IF('Technology assessment'!$H$26=Values!$A$9,Values!$A$2,IF('Technology assessment'!$H$26=Values!$A$10,Values!$A$3,IF('Technology assessment'!$H$26=Values!$A$11,Values!$A$4,IF('Technology assessment'!$H$26=Values!$A$12,Values!$A$5,IF('Technology assessment'!$H$26=Values!$A$13,Values!$A$6,0)))))</f>
        <v>0</v>
      </c>
      <c r="F19" s="32">
        <f>IF('Technology assessment'!J26=Values!$A$9,Values!$A$6,IF('Technology assessment'!J26=Values!$A$10,Values!$A$5,IF('Technology assessment'!J26=Values!$A$11,Values!$A$4,IF('Technology assessment'!J26=Values!$A$12,Values!$A$3,IF('Technology assessment'!J26=Values!$A$13,Values!$A$2,0)))))</f>
        <v>0</v>
      </c>
      <c r="H19" s="33">
        <f>AVERAGE(D19,F19)</f>
        <v>0</v>
      </c>
      <c r="J19" s="33">
        <f>IF('Technology assessment'!L26=Values!$A$9,Values!$A$2,IF('Technology assessment'!L26=Values!$A$10,Values!$A$3,IF('Technology assessment'!L26=Values!$A$11,Values!$A$4,IF('Technology assessment'!L26=Values!$A$12,Values!$A$5,IF('Technology assessment'!L26=Values!$A$13,Values!$A$6,0)))))</f>
        <v>0</v>
      </c>
    </row>
    <row r="20" spans="2:10" x14ac:dyDescent="0.3">
      <c r="B20" s="2"/>
    </row>
    <row r="21" spans="2:10" x14ac:dyDescent="0.3">
      <c r="B21" s="3" t="s">
        <v>39</v>
      </c>
      <c r="D21" s="32">
        <f>IF('Technology assessment'!$H$28=Values!$A$9,Values!$A$2,IF('Technology assessment'!$H$28=Values!$A$10,Values!$A$3,IF('Technology assessment'!$H$28=Values!$A$11,Values!$A$4,IF('Technology assessment'!$H$28=Values!$A$12,Values!$A$5,IF('Technology assessment'!$H$28=Values!$A$13,Values!$A$6,0)))))</f>
        <v>0</v>
      </c>
      <c r="F21" s="32">
        <f>IF('Technology assessment'!J28=Values!$A$9,Values!$A$6,IF('Technology assessment'!J28=Values!$A$10,Values!$A$5,IF('Technology assessment'!J28=Values!$A$11,Values!$A$4,IF('Technology assessment'!J28=Values!$A$12,Values!$A$3,IF('Technology assessment'!J28=Values!$A$13,Values!$A$2,0)))))</f>
        <v>0</v>
      </c>
      <c r="H21" s="33">
        <f>AVERAGE(D21,F21)</f>
        <v>0</v>
      </c>
      <c r="J21" s="33">
        <f>IF('Technology assessment'!L28=Values!$A$9,Values!$A$2,IF('Technology assessment'!L28=Values!$A$10,Values!$A$3,IF('Technology assessment'!L28=Values!$A$11,Values!$A$4,IF('Technology assessment'!L28=Values!$A$12,Values!$A$5,IF('Technology assessment'!L28=Values!$A$13,Values!$A$6,0)))))</f>
        <v>0</v>
      </c>
    </row>
    <row r="22" spans="2:10" x14ac:dyDescent="0.3">
      <c r="B22" s="2"/>
    </row>
    <row r="23" spans="2:10" x14ac:dyDescent="0.3">
      <c r="B23" s="3" t="s">
        <v>40</v>
      </c>
      <c r="D23" s="32">
        <f>IF('Technology assessment'!$H$30=Values!$A$9,Values!$A$2,IF('Technology assessment'!$H$30=Values!$A$10,Values!$A$3,IF('Technology assessment'!$H$30=Values!$A$11,Values!$A$4,IF('Technology assessment'!$H$30=Values!$A$12,Values!$A$5,IF('Technology assessment'!$H$30=Values!$A$13,Values!$A$6,0)))))</f>
        <v>0</v>
      </c>
      <c r="F23" s="32">
        <f>IF('Technology assessment'!J30=Values!$A$9,Values!$A$6,IF('Technology assessment'!J30=Values!$A$10,Values!$A$5,IF('Technology assessment'!J30=Values!$A$11,Values!$A$4,IF('Technology assessment'!J30=Values!$A$12,Values!$A$3,IF('Technology assessment'!J30=Values!$A$13,Values!$A$2,0)))))</f>
        <v>0</v>
      </c>
      <c r="H23" s="33">
        <f>AVERAGE(D23,F23)</f>
        <v>0</v>
      </c>
      <c r="J23" s="33">
        <f>IF('Technology assessment'!L30=Values!$A$9,Values!$A$2,IF('Technology assessment'!L30=Values!$A$10,Values!$A$3,IF('Technology assessment'!L30=Values!$A$11,Values!$A$4,IF('Technology assessment'!L30=Values!$A$12,Values!$A$5,IF('Technology assessment'!L30=Values!$A$13,Values!$A$6,0)))))</f>
        <v>0</v>
      </c>
    </row>
    <row r="24" spans="2:10" x14ac:dyDescent="0.3">
      <c r="B24" s="2"/>
    </row>
    <row r="25" spans="2:10" x14ac:dyDescent="0.3">
      <c r="B25" s="3" t="s">
        <v>42</v>
      </c>
      <c r="D25" s="32">
        <f>IF('Technology assessment'!$H$32=Values!$A$9,Values!$A$2,IF('Technology assessment'!$H$32=Values!$A$10,Values!$A$3,IF('Technology assessment'!$H$32=Values!$A$11,Values!$A$4,IF('Technology assessment'!$H$32=Values!$A$12,Values!$A$5,IF('Technology assessment'!$H$32=Values!$A$13,Values!$A$6,0)))))</f>
        <v>0</v>
      </c>
      <c r="F25" s="32">
        <f>IF('Technology assessment'!J32=Values!$A$9,Values!$A$6,IF('Technology assessment'!J32=Values!$A$10,Values!$A$5,IF('Technology assessment'!J32=Values!$A$11,Values!$A$4,IF('Technology assessment'!J32=Values!$A$12,Values!$A$3,IF('Technology assessment'!J32=Values!$A$13,Values!$A$2,0)))))</f>
        <v>0</v>
      </c>
      <c r="H25" s="33">
        <f>AVERAGE(D25,F25)</f>
        <v>0</v>
      </c>
      <c r="J25" s="33">
        <f>IF('Technology assessment'!L32=Values!$A$9,Values!$A$2,IF('Technology assessment'!L32=Values!$A$10,Values!$A$3,IF('Technology assessment'!L32=Values!$A$11,Values!$A$4,IF('Technology assessment'!L32=Values!$A$12,Values!$A$5,IF('Technology assessment'!L32=Values!$A$13,Values!$A$6,0)))))</f>
        <v>0</v>
      </c>
    </row>
    <row r="26" spans="2:10" x14ac:dyDescent="0.3">
      <c r="B26" s="2"/>
    </row>
    <row r="27" spans="2:10" x14ac:dyDescent="0.3">
      <c r="B27" s="3" t="s">
        <v>43</v>
      </c>
      <c r="D27" s="32">
        <f>IF('Technology assessment'!$H$34=Values!$A$9,Values!$A$2,IF('Technology assessment'!$H$34=Values!$A$10,Values!$A$3,IF('Technology assessment'!$H$34=Values!$A$11,Values!$A$4,IF('Technology assessment'!$H$34=Values!$A$12,Values!$A$5,IF('Technology assessment'!$H$34=Values!$A$13,Values!$A$6,0)))))</f>
        <v>0</v>
      </c>
      <c r="F27" s="32">
        <f>IF('Technology assessment'!J34=Values!$A$9,Values!$A$6,IF('Technology assessment'!J34=Values!$A$10,Values!$A$5,IF('Technology assessment'!J34=Values!$A$11,Values!$A$4,IF('Technology assessment'!J34=Values!$A$12,Values!$A$3,IF('Technology assessment'!J34=Values!$A$13,Values!$A$2,0)))))</f>
        <v>0</v>
      </c>
      <c r="H27" s="33">
        <f>AVERAGE(D27,F27)</f>
        <v>0</v>
      </c>
      <c r="J27" s="33">
        <f>IF('Technology assessment'!L34=Values!$A$9,Values!$A$2,IF('Technology assessment'!L34=Values!$A$10,Values!$A$3,IF('Technology assessment'!L34=Values!$A$11,Values!$A$4,IF('Technology assessment'!L34=Values!$A$12,Values!$A$5,IF('Technology assessment'!L34=Values!$A$13,Values!$A$6,0)))))</f>
        <v>0</v>
      </c>
    </row>
    <row r="28" spans="2:10" x14ac:dyDescent="0.3">
      <c r="B28" s="2"/>
    </row>
    <row r="29" spans="2:10" x14ac:dyDescent="0.3">
      <c r="B29" s="5" t="s">
        <v>44</v>
      </c>
      <c r="D29" s="32">
        <f>IF('Technology assessment'!$H$36=Values!$A$9,Values!$A$2,IF('Technology assessment'!$H$36=Values!$A$10,Values!$A$3,IF('Technology assessment'!$H$36=Values!$A$11,Values!$A$4,IF('Technology assessment'!$H$36=Values!$A$12,Values!$A$5,IF('Technology assessment'!$H$36=Values!$A$13,Values!$A$6,0)))))</f>
        <v>0</v>
      </c>
      <c r="F29" s="32">
        <f>IF('Technology assessment'!J36=Values!$A$9,Values!$A$6,IF('Technology assessment'!J36=Values!$A$10,Values!$A$5,IF('Technology assessment'!J36=Values!$A$11,Values!$A$4,IF('Technology assessment'!J36=Values!$A$12,Values!$A$3,IF('Technology assessment'!J36=Values!$A$13,Values!$A$2,0)))))</f>
        <v>0</v>
      </c>
      <c r="H29" s="33">
        <f>AVERAGE(D29,F29)</f>
        <v>0</v>
      </c>
      <c r="J29" s="33">
        <f>IF('Technology assessment'!L36=Values!$A$9,Values!$A$2,IF('Technology assessment'!L36=Values!$A$10,Values!$A$3,IF('Technology assessment'!L36=Values!$A$11,Values!$A$4,IF('Technology assessment'!L36=Values!$A$12,Values!$A$5,IF('Technology assessment'!L36=Values!$A$13,Values!$A$6,0)))))</f>
        <v>0</v>
      </c>
    </row>
    <row r="30" spans="2:10" x14ac:dyDescent="0.3">
      <c r="B30" s="2"/>
    </row>
    <row r="31" spans="2:10" x14ac:dyDescent="0.3">
      <c r="B31" s="5" t="s">
        <v>45</v>
      </c>
      <c r="D31" s="32">
        <f>IF('Technology assessment'!$H$38=Values!$A$9,Values!$A$2,IF('Technology assessment'!$H$38=Values!$A$10,Values!$A$3,IF('Technology assessment'!$H$38=Values!$A$11,Values!$A$4,IF('Technology assessment'!$H$38=Values!$A$12,Values!$A$5,IF('Technology assessment'!$H$38=Values!$A$13,Values!$A$6,0)))))</f>
        <v>0</v>
      </c>
      <c r="F31" s="32">
        <f>IF('Technology assessment'!J38=Values!$A$9,Values!$A$6,IF('Technology assessment'!J38=Values!$A$10,Values!$A$5,IF('Technology assessment'!J38=Values!$A$11,Values!$A$4,IF('Technology assessment'!J38=Values!$A$12,Values!$A$3,IF('Technology assessment'!J38=Values!$A$13,Values!$A$2,0)))))</f>
        <v>0</v>
      </c>
      <c r="H31" s="33">
        <f>AVERAGE(D31,F31)</f>
        <v>0</v>
      </c>
      <c r="J31" s="33">
        <f>IF('Technology assessment'!L38=Values!$A$9,Values!$A$2,IF('Technology assessment'!L38=Values!$A$10,Values!$A$3,IF('Technology assessment'!L38=Values!$A$11,Values!$A$4,IF('Technology assessment'!L38=Values!$A$12,Values!$A$5,IF('Technology assessment'!L38=Values!$A$13,Values!$A$6,0)))))</f>
        <v>0</v>
      </c>
    </row>
    <row r="32" spans="2:10" x14ac:dyDescent="0.3">
      <c r="B32" s="2"/>
    </row>
    <row r="33" spans="2:10" x14ac:dyDescent="0.3">
      <c r="B33" s="6" t="s">
        <v>46</v>
      </c>
      <c r="D33" s="32">
        <f>IF('Technology assessment'!$H$40=Values!$A$9,Values!$A$2,IF('Technology assessment'!$H$40=Values!$A$10,Values!$A$3,IF('Technology assessment'!$H$40=Values!$A$11,Values!$A$4,IF('Technology assessment'!$H$40=Values!$A$12,Values!$A$5,IF('Technology assessment'!$H$40=Values!$A$13,Values!$A$6,0)))))</f>
        <v>0</v>
      </c>
      <c r="F33" s="32">
        <f>IF('Technology assessment'!J40=Values!$A$9,Values!$A$6,IF('Technology assessment'!J40=Values!$A$10,Values!$A$5,IF('Technology assessment'!J40=Values!$A$11,Values!$A$4,IF('Technology assessment'!J40=Values!$A$12,Values!$A$3,IF('Technology assessment'!J40=Values!$A$13,Values!$A$2,0)))))</f>
        <v>0</v>
      </c>
      <c r="H33" s="33">
        <f>AVERAGE(D33,F33)</f>
        <v>0</v>
      </c>
      <c r="J33" s="33">
        <f>IF('Technology assessment'!L40=Values!$A$9,Values!$A$2,IF('Technology assessment'!L40=Values!$A$10,Values!$A$3,IF('Technology assessment'!L40=Values!$A$11,Values!$A$4,IF('Technology assessment'!L40=Values!$A$12,Values!$A$5,IF('Technology assessment'!L40=Values!$A$13,Values!$A$6,0)))))</f>
        <v>0</v>
      </c>
    </row>
    <row r="34" spans="2:10" x14ac:dyDescent="0.3">
      <c r="B34" s="2"/>
    </row>
    <row r="35" spans="2:10" x14ac:dyDescent="0.3">
      <c r="B35" s="3" t="s">
        <v>48</v>
      </c>
      <c r="D35" s="32">
        <f>IF('Technology assessment'!$H$42=Values!$A$9,Values!$A$2,IF('Technology assessment'!$H$42=Values!$A$10,Values!$A$3,IF('Technology assessment'!$H$42=Values!$A$11,Values!$A$4,IF('Technology assessment'!$H$42=Values!$A$12,Values!$A$5,IF('Technology assessment'!$H$42=Values!$A$13,Values!$A$6,0)))))</f>
        <v>0</v>
      </c>
      <c r="F35" s="32">
        <f>IF('Technology assessment'!J42=Values!$A$9,Values!$A$6,IF('Technology assessment'!J42=Values!$A$10,Values!$A$5,IF('Technology assessment'!J42=Values!$A$11,Values!$A$4,IF('Technology assessment'!J42=Values!$A$12,Values!$A$3,IF('Technology assessment'!J42=Values!$A$13,Values!$A$2,0)))))</f>
        <v>0</v>
      </c>
      <c r="H35" s="33">
        <f>AVERAGE(D35,F35)</f>
        <v>0</v>
      </c>
      <c r="J35" s="33">
        <f>IF('Technology assessment'!L42=Values!$A$9,Values!$A$2,IF('Technology assessment'!L42=Values!$A$10,Values!$A$3,IF('Technology assessment'!L42=Values!$A$11,Values!$A$4,IF('Technology assessment'!L42=Values!$A$12,Values!$A$5,IF('Technology assessment'!L42=Values!$A$13,Values!$A$6,0)))))</f>
        <v>0</v>
      </c>
    </row>
    <row r="36" spans="2:10" x14ac:dyDescent="0.3">
      <c r="B36" s="2"/>
    </row>
    <row r="37" spans="2:10" x14ac:dyDescent="0.3">
      <c r="B37" s="3" t="s">
        <v>53</v>
      </c>
      <c r="D37" s="32">
        <f>IF('Technology assessment'!$H$44=Values!$A$9,Values!$A$2,IF('Technology assessment'!$H$44=Values!$A$10,Values!$A$3,IF('Technology assessment'!$H$44=Values!$A$11,Values!$A$4,IF('Technology assessment'!$H$44=Values!$A$12,Values!$A$5,IF('Technology assessment'!$H$44=Values!$A$13,Values!$A$6,0)))))</f>
        <v>0</v>
      </c>
      <c r="F37" s="32">
        <f>IF('Technology assessment'!J44=Values!$A$9,Values!$A$6,IF('Technology assessment'!J44=Values!$A$10,Values!$A$5,IF('Technology assessment'!J44=Values!$A$11,Values!$A$4,IF('Technology assessment'!J44=Values!$A$12,Values!$A$3,IF('Technology assessment'!J44=Values!$A$13,Values!$A$2,0)))))</f>
        <v>0</v>
      </c>
      <c r="H37" s="33">
        <f>AVERAGE(D37,F37)</f>
        <v>0</v>
      </c>
      <c r="J37" s="33">
        <f>IF('Technology assessment'!L44=Values!$A$9,Values!$A$2,IF('Technology assessment'!L44=Values!$A$10,Values!$A$3,IF('Technology assessment'!L44=Values!$A$11,Values!$A$4,IF('Technology assessment'!L44=Values!$A$12,Values!$A$5,IF('Technology assessment'!L44=Values!$A$13,Values!$A$6,0)))))</f>
        <v>0</v>
      </c>
    </row>
    <row r="38" spans="2:10" x14ac:dyDescent="0.3">
      <c r="B38" s="2"/>
    </row>
    <row r="39" spans="2:10" x14ac:dyDescent="0.3">
      <c r="B39" s="5" t="s">
        <v>49</v>
      </c>
      <c r="D39" s="32">
        <f>IF('Technology assessment'!$H$46=Values!$A$9,Values!$A$2,IF('Technology assessment'!$H$46=Values!$A$10,Values!$A$3,IF('Technology assessment'!$H$46=Values!$A$11,Values!$A$4,IF('Technology assessment'!$H$46=Values!$A$12,Values!$A$5,IF('Technology assessment'!$H$46=Values!$A$13,Values!$A$6,0)))))</f>
        <v>0</v>
      </c>
      <c r="F39" s="32">
        <f>IF('Technology assessment'!J46=Values!$A$9,Values!$A$6,IF('Technology assessment'!J46=Values!$A$10,Values!$A$5,IF('Technology assessment'!J46=Values!$A$11,Values!$A$4,IF('Technology assessment'!J46=Values!$A$12,Values!$A$3,IF('Technology assessment'!J46=Values!$A$13,Values!$A$2,0)))))</f>
        <v>0</v>
      </c>
      <c r="H39" s="33">
        <f>AVERAGE(D39,F39)</f>
        <v>0</v>
      </c>
      <c r="J39" s="33">
        <f>IF('Technology assessment'!L46=Values!$A$9,Values!$A$2,IF('Technology assessment'!L46=Values!$A$10,Values!$A$3,IF('Technology assessment'!L46=Values!$A$11,Values!$A$4,IF('Technology assessment'!L46=Values!$A$12,Values!$A$5,IF('Technology assessment'!L46=Values!$A$13,Values!$A$6,0)))))</f>
        <v>0</v>
      </c>
    </row>
    <row r="40" spans="2:10" x14ac:dyDescent="0.3">
      <c r="B40" s="2"/>
    </row>
    <row r="41" spans="2:10" x14ac:dyDescent="0.3">
      <c r="B41" s="5" t="s">
        <v>50</v>
      </c>
      <c r="D41" s="32">
        <f>IF('Technology assessment'!$H$48=Values!$A$9,Values!$A$2,IF('Technology assessment'!$H$48=Values!$A$10,Values!$A$3,IF('Technology assessment'!$H$48=Values!$A$11,Values!$A$4,IF('Technology assessment'!$H$48=Values!$A$12,Values!$A$5,IF('Technology assessment'!$H$48=Values!$A$13,Values!$A$6,0)))))</f>
        <v>0</v>
      </c>
      <c r="F41" s="32">
        <f>IF('Technology assessment'!J48=Values!$A$9,Values!$A$6,IF('Technology assessment'!J48=Values!$A$10,Values!$A$5,IF('Technology assessment'!J48=Values!$A$11,Values!$A$4,IF('Technology assessment'!J48=Values!$A$12,Values!$A$3,IF('Technology assessment'!J48=Values!$A$13,Values!$A$2,0)))))</f>
        <v>0</v>
      </c>
      <c r="H41" s="33">
        <f>AVERAGE(D41,F41)</f>
        <v>0</v>
      </c>
      <c r="J41" s="33">
        <f>IF('Technology assessment'!L48=Values!$A$9,Values!$A$2,IF('Technology assessment'!L48=Values!$A$10,Values!$A$3,IF('Technology assessment'!L48=Values!$A$11,Values!$A$4,IF('Technology assessment'!L48=Values!$A$12,Values!$A$5,IF('Technology assessment'!L48=Values!$A$13,Values!$A$6,0)))))</f>
        <v>0</v>
      </c>
    </row>
    <row r="42" spans="2:10" x14ac:dyDescent="0.3">
      <c r="B42" s="2"/>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showGridLines="0" workbookViewId="0">
      <selection activeCell="A18" sqref="A18"/>
    </sheetView>
  </sheetViews>
  <sheetFormatPr defaultRowHeight="14.4" x14ac:dyDescent="0.3"/>
  <cols>
    <col min="1" max="1" width="26.33203125" customWidth="1"/>
  </cols>
  <sheetData>
    <row r="1" spans="1:1" x14ac:dyDescent="0.3">
      <c r="A1" s="34" t="s">
        <v>8</v>
      </c>
    </row>
    <row r="2" spans="1:1" x14ac:dyDescent="0.3">
      <c r="A2" s="35">
        <v>0.2</v>
      </c>
    </row>
    <row r="3" spans="1:1" x14ac:dyDescent="0.3">
      <c r="A3" s="35">
        <v>0.4</v>
      </c>
    </row>
    <row r="4" spans="1:1" x14ac:dyDescent="0.3">
      <c r="A4" s="35">
        <v>0.6</v>
      </c>
    </row>
    <row r="5" spans="1:1" x14ac:dyDescent="0.3">
      <c r="A5" s="35">
        <v>0.8</v>
      </c>
    </row>
    <row r="6" spans="1:1" x14ac:dyDescent="0.3">
      <c r="A6" s="35">
        <v>1</v>
      </c>
    </row>
    <row r="7" spans="1:1" x14ac:dyDescent="0.3">
      <c r="A7" s="4"/>
    </row>
    <row r="8" spans="1:1" x14ac:dyDescent="0.3">
      <c r="A8" s="34" t="s">
        <v>9</v>
      </c>
    </row>
    <row r="9" spans="1:1" x14ac:dyDescent="0.3">
      <c r="A9" s="4" t="s">
        <v>10</v>
      </c>
    </row>
    <row r="10" spans="1:1" x14ac:dyDescent="0.3">
      <c r="A10" s="4" t="s">
        <v>11</v>
      </c>
    </row>
    <row r="11" spans="1:1" x14ac:dyDescent="0.3">
      <c r="A11" s="4" t="s">
        <v>12</v>
      </c>
    </row>
    <row r="12" spans="1:1" x14ac:dyDescent="0.3">
      <c r="A12" s="4" t="s">
        <v>13</v>
      </c>
    </row>
    <row r="13" spans="1:1" x14ac:dyDescent="0.3">
      <c r="A13" s="4" t="s">
        <v>14</v>
      </c>
    </row>
    <row r="14" spans="1:1" x14ac:dyDescent="0.3">
      <c r="A14" s="4"/>
    </row>
    <row r="15" spans="1:1" x14ac:dyDescent="0.3">
      <c r="A15" s="4"/>
    </row>
    <row r="16" spans="1:1" x14ac:dyDescent="0.3">
      <c r="A16" s="34" t="s">
        <v>2</v>
      </c>
    </row>
    <row r="17" spans="1:1" x14ac:dyDescent="0.3">
      <c r="A17" s="4" t="s">
        <v>3</v>
      </c>
    </row>
    <row r="18" spans="1:1" x14ac:dyDescent="0.3">
      <c r="A18" s="4" t="s">
        <v>6</v>
      </c>
    </row>
    <row r="19" spans="1:1" x14ac:dyDescent="0.3">
      <c r="A19" s="4" t="s">
        <v>7</v>
      </c>
    </row>
    <row r="20" spans="1:1" x14ac:dyDescent="0.3">
      <c r="A20" s="4" t="s">
        <v>4</v>
      </c>
    </row>
    <row r="21" spans="1:1" x14ac:dyDescent="0.3">
      <c r="A21" s="4" t="s">
        <v>5</v>
      </c>
    </row>
    <row r="22" spans="1:1" x14ac:dyDescent="0.3">
      <c r="A22" s="4"/>
    </row>
    <row r="23" spans="1:1" x14ac:dyDescent="0.3">
      <c r="A23" s="4" t="s">
        <v>15</v>
      </c>
    </row>
    <row r="24" spans="1:1" x14ac:dyDescent="0.3">
      <c r="A24" s="4" t="b">
        <v>1</v>
      </c>
    </row>
    <row r="25" spans="1:1" x14ac:dyDescent="0.3">
      <c r="A25" s="4" t="b">
        <v>0</v>
      </c>
    </row>
  </sheetData>
  <pageMargins left="0.7" right="0.7" top="0.75" bottom="0.75" header="0.3" footer="0.3"/>
  <tableParts count="4">
    <tablePart r:id="rId1"/>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D7B3F0D7619E374C813C42EDF56956BB" ma:contentTypeVersion="12" ma:contentTypeDescription="Luo uusi asiakirja." ma:contentTypeScope="" ma:versionID="40f876a39a506c238ad4cab9614f6c6f">
  <xsd:schema xmlns:xsd="http://www.w3.org/2001/XMLSchema" xmlns:xs="http://www.w3.org/2001/XMLSchema" xmlns:p="http://schemas.microsoft.com/office/2006/metadata/properties" xmlns:ns2="54b26aad-a0f2-4e8e-9033-8cb316f00d3c" xmlns:ns3="86180d94-988f-4b84-ac13-063f09c9db95" targetNamespace="http://schemas.microsoft.com/office/2006/metadata/properties" ma:root="true" ma:fieldsID="68241eca2701d1e2c7c068d8f97ac532" ns2:_="" ns3:_="">
    <xsd:import namespace="54b26aad-a0f2-4e8e-9033-8cb316f00d3c"/>
    <xsd:import namespace="86180d94-988f-4b84-ac13-063f09c9db9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b26aad-a0f2-4e8e-9033-8cb316f00d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6180d94-988f-4b84-ac13-063f09c9db95" elementFormDefault="qualified">
    <xsd:import namespace="http://schemas.microsoft.com/office/2006/documentManagement/types"/>
    <xsd:import namespace="http://schemas.microsoft.com/office/infopath/2007/PartnerControls"/>
    <xsd:element name="SharedWithUsers" ma:index="16"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Jakamisen tiedot"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F8756F8-BD37-44A2-B178-3708AF7681D5}"/>
</file>

<file path=customXml/itemProps2.xml><?xml version="1.0" encoding="utf-8"?>
<ds:datastoreItem xmlns:ds="http://schemas.openxmlformats.org/officeDocument/2006/customXml" ds:itemID="{3ED30040-523E-46D0-B1CE-F432AC8A0A71}"/>
</file>

<file path=customXml/itemProps3.xml><?xml version="1.0" encoding="utf-8"?>
<ds:datastoreItem xmlns:ds="http://schemas.openxmlformats.org/officeDocument/2006/customXml" ds:itemID="{D0E325A4-F577-45B1-B16B-63524370AA4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Technology assessment</vt:lpstr>
      <vt:lpstr>Technology values</vt:lpstr>
      <vt:lpstr>Values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Reponen, Sara</dc:creator>
  <cp:lastModifiedBy>Reponen, Sara</cp:lastModifiedBy>
  <dcterms:created xsi:type="dcterms:W3CDTF">2018-04-16T13:56:43Z</dcterms:created>
  <dcterms:modified xsi:type="dcterms:W3CDTF">2018-06-20T07:10:07Z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0x010100D7B3F0D7619E374C813C42EDF56956BB</vt:lpwstr>
  </property>
</Properties>
</file>